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<sst xmlns="http://schemas.openxmlformats.org/spreadsheetml/2006/main" count="310" uniqueCount="135">
  <si>
    <t>№ п/п</t>
  </si>
  <si>
    <t>Категория земель</t>
  </si>
  <si>
    <t>47:06:0636001:372</t>
  </si>
  <si>
    <t>47:06:0623002</t>
  </si>
  <si>
    <t>47:06:0626001</t>
  </si>
  <si>
    <t>47:06:0642001:166</t>
  </si>
  <si>
    <t>47:06:0642001</t>
  </si>
  <si>
    <t>:ЗУ1</t>
  </si>
  <si>
    <t>:ЗУ2</t>
  </si>
  <si>
    <t>:ЗУ3</t>
  </si>
  <si>
    <t>47:06:0642001:5
(входит в единое землепользование 47:06:0000000:1)</t>
  </si>
  <si>
    <t>47:06:0626001:156
(входит в единое землепользование 47:06:0000000:1)</t>
  </si>
  <si>
    <t>47:06:0623002:160
(входит в единое землепользование 47:06:0000000:8)</t>
  </si>
  <si>
    <t>47:06:0636001:179
(входит в единое землепользование 47:06:0000000:8)</t>
  </si>
  <si>
    <t>Земли населенных пунктов</t>
  </si>
  <si>
    <t>Земли особо охраняемых территорий и объектов</t>
  </si>
  <si>
    <t>Земли сельскохозяйственного назначения</t>
  </si>
  <si>
    <t>Экспликация земельных участков в полосе необходимой для строительства газопровода</t>
  </si>
  <si>
    <t>Наименование правообладателя ЗУ, пересекаемого трассой газопровода</t>
  </si>
  <si>
    <t>Вид права</t>
  </si>
  <si>
    <t>Протяженность объекта, м</t>
  </si>
  <si>
    <t>47:06:0642001:167</t>
  </si>
  <si>
    <t>Земли лесного фонда</t>
  </si>
  <si>
    <t>Администрация МО "Доможировское сельское поселение"</t>
  </si>
  <si>
    <t>ЛОГКУ "Ленобллес"</t>
  </si>
  <si>
    <t>47:06:0623002:220</t>
  </si>
  <si>
    <t>:ЗУ11</t>
  </si>
  <si>
    <t>:ЗУ4</t>
  </si>
  <si>
    <t>Майдаков А.Н.</t>
  </si>
  <si>
    <t>:ЗУ5</t>
  </si>
  <si>
    <t>47:06:0636001</t>
  </si>
  <si>
    <t>47:06:0623002
47:06:0636001</t>
  </si>
  <si>
    <t>:ЗУ6</t>
  </si>
  <si>
    <t>:ЗУ16</t>
  </si>
  <si>
    <t>Земли промышленности</t>
  </si>
  <si>
    <t>:ЗУ7</t>
  </si>
  <si>
    <t>:ЗУ8</t>
  </si>
  <si>
    <t>:ЗУ9</t>
  </si>
  <si>
    <t>:ЗУ10</t>
  </si>
  <si>
    <t>47:06:0636001
47:06:0626001</t>
  </si>
  <si>
    <t>:ЗУ12</t>
  </si>
  <si>
    <t>:ЗУ13</t>
  </si>
  <si>
    <t>:ЗУ14</t>
  </si>
  <si>
    <t>:ЗУ15</t>
  </si>
  <si>
    <t>:ЗУ17</t>
  </si>
  <si>
    <t>Земли водного фонда</t>
  </si>
  <si>
    <t>:ЗУ18</t>
  </si>
  <si>
    <t>Кадастровый номер земельного участка</t>
  </si>
  <si>
    <t>"Газопровод межпоселковый от ГРС "Рассвет" - д. Доможирово - д. Яровщина - д. Пономарево с отводом на п. Оять и 
п. Рассвет Лодейнопольского района Ленинградской области"</t>
  </si>
  <si>
    <t>Никаноров В.В.</t>
  </si>
  <si>
    <t>47:06:0612001; 47:06:0618001;
47:06:0623001; 47:06:0636001</t>
  </si>
  <si>
    <t>Обозначение</t>
  </si>
  <si>
    <t>Протяженность, м</t>
  </si>
  <si>
    <t xml:space="preserve">Площадь, кв. м. </t>
  </si>
  <si>
    <t>ЗАО "Агрофирма Рассвет"</t>
  </si>
  <si>
    <t>47:06:0628001</t>
  </si>
  <si>
    <t>Муниципальное образование Волховский муниципальный район</t>
  </si>
  <si>
    <t>Комитет по дорожному хозяйству Ленинградской обл.</t>
  </si>
  <si>
    <t>ФКУ «Севзапуправтодор»</t>
  </si>
  <si>
    <t>ОАО "Российские железные дороги"</t>
  </si>
  <si>
    <t>Невско-Ладожское Бассейновое Водное Управление</t>
  </si>
  <si>
    <t>Общая протяженненность: 8 914 м
Общая площадь: 144341 кв. м.</t>
  </si>
  <si>
    <t>47:06:0628001; 47:06:0642001</t>
  </si>
  <si>
    <t>Номер участка на схеме</t>
  </si>
  <si>
    <t>Наименование правообладателей земельных участков</t>
  </si>
  <si>
    <t>Категория земельного участка</t>
  </si>
  <si>
    <t>Реквизиты документов, удостоверяющих право на земельные участки</t>
  </si>
  <si>
    <t>Площадь земельного участка, кв.м</t>
  </si>
  <si>
    <t>Площадь, предполагаемая к занятию на период строительства, кв.м</t>
  </si>
  <si>
    <t>МО "Доможировское сельское поселение"</t>
  </si>
  <si>
    <t xml:space="preserve"> -</t>
  </si>
  <si>
    <t>федеральная собственность</t>
  </si>
  <si>
    <t>государственная собственность</t>
  </si>
  <si>
    <t>ИТОГО:</t>
  </si>
  <si>
    <t>47:06:0000000:125</t>
  </si>
  <si>
    <t>государственная собственность / постоянное (бессрочное) пользование</t>
  </si>
  <si>
    <t>МО "Волховский муниципальный район"</t>
  </si>
  <si>
    <t>:ЗУ19</t>
  </si>
  <si>
    <t>:ЗУ20</t>
  </si>
  <si>
    <t>:ЗУ21</t>
  </si>
  <si>
    <t>:ЗУ22</t>
  </si>
  <si>
    <t>:ЗУ23</t>
  </si>
  <si>
    <t>:ЗУ24</t>
  </si>
  <si>
    <t>:ЗУ25</t>
  </si>
  <si>
    <t>:ЗУ26</t>
  </si>
  <si>
    <t>:ЗУ27</t>
  </si>
  <si>
    <t>Номер п/п</t>
  </si>
  <si>
    <t>Вид собственности / права</t>
  </si>
  <si>
    <t>Площадькв.м</t>
  </si>
  <si>
    <t>земли населённых пунктов</t>
  </si>
  <si>
    <t>-</t>
  </si>
  <si>
    <t xml:space="preserve">государственная </t>
  </si>
  <si>
    <t>Комитет по дорожному хозяйству ЛО</t>
  </si>
  <si>
    <t>земли промышленности, энергетики и т.д.</t>
  </si>
  <si>
    <t>государственная</t>
  </si>
  <si>
    <t>земли лесного фонда</t>
  </si>
  <si>
    <t>федеральная</t>
  </si>
  <si>
    <t>земли с/х назначения</t>
  </si>
  <si>
    <t>частная / индитвидуальная</t>
  </si>
  <si>
    <t xml:space="preserve">Лодейнопольское лесничество </t>
  </si>
  <si>
    <t>Невско-Ладожское БВУ</t>
  </si>
  <si>
    <t>земли водного фонда</t>
  </si>
  <si>
    <t>Итого по МО "Доможировское сельское поселение"</t>
  </si>
  <si>
    <t>МО Ломоносовский район ЛО
МО "Низинское сельское поселение"</t>
  </si>
  <si>
    <t>МО "Низинское сельское поселение"</t>
  </si>
  <si>
    <t>47:14:0303004:8</t>
  </si>
  <si>
    <t>ул. Центральная
(Комитет по дорожному хозяйству ЛО)</t>
  </si>
  <si>
    <t>Петерговский канал
(Невско-Ладожское Бассейновое Водное Управление)</t>
  </si>
  <si>
    <t>а/д 
(Комитет по дорожному хозяйству ЛО)</t>
  </si>
  <si>
    <t>частная собственность</t>
  </si>
  <si>
    <t>постоянное (бессрочное) пользование</t>
  </si>
  <si>
    <t xml:space="preserve"> 47:14:0302005:488</t>
  </si>
  <si>
    <t>Булычев Михаил Юрьевич (тел8-911-925-01-23)</t>
  </si>
  <si>
    <t xml:space="preserve"> 47:14:0302005:401</t>
  </si>
  <si>
    <t xml:space="preserve">  47:14:0302005:592</t>
  </si>
  <si>
    <t xml:space="preserve"> 47:14:0302005:476</t>
  </si>
  <si>
    <t>ООО "Баргус"</t>
  </si>
  <si>
    <t>47:14:0302004:172</t>
  </si>
  <si>
    <t>а/д Ольга-Санино
(Комитет по дорожному хозяйству ЛО)</t>
  </si>
  <si>
    <t>Частная собственность</t>
  </si>
  <si>
    <t xml:space="preserve"> 47:14:0302004:153</t>
  </si>
  <si>
    <t xml:space="preserve"> 47:14:0302004:603</t>
  </si>
  <si>
    <t xml:space="preserve"> 47:14:0302004:190</t>
  </si>
  <si>
    <t>Частная (долевая)собственность</t>
  </si>
  <si>
    <t>р.Черная
(Невско-Ладожское Бассейновое Водное Управление)</t>
  </si>
  <si>
    <t>ЗАО "Петродворцовое" (тел.740-14-40)</t>
  </si>
  <si>
    <t>ЗАО "Петродворцовое"(тел.740-14-40)</t>
  </si>
  <si>
    <t>ЗАО  "Союзгеопроект" (8-911-979-91-34)</t>
  </si>
  <si>
    <t>ООО "Риконт" (363-28-25)</t>
  </si>
  <si>
    <t>Конюхов В.Б., Карпушенко А.А., Куваев П.А., Германчук И.В.</t>
  </si>
  <si>
    <t>"Газопровод межпоселковый д. Низино - д. Санино - д. Ольгино - д. Марьино - д. Владимировка 
Ломоносовского района Ленинградской области"</t>
  </si>
  <si>
    <r>
      <t xml:space="preserve">МО Ломоносовский район ЛО
МО "Низинское сельское поселение"                                      </t>
    </r>
    <r>
      <rPr>
        <sz val="10"/>
        <color indexed="10"/>
        <rFont val="Times New Roman"/>
        <family val="1"/>
      </rPr>
      <t>ВОПРОС В СООТВЕТСТВИИ СО СХЕМОЙ ПО ПРИНАДЛЕЖНОСТИ И КАТЕГОРИИ ЗУ</t>
    </r>
  </si>
  <si>
    <r>
      <t>Земли населенных пунктов</t>
    </r>
    <r>
      <rPr>
        <sz val="10"/>
        <color indexed="10"/>
        <rFont val="Times New Roman"/>
        <family val="1"/>
      </rPr>
      <t xml:space="preserve"> ???????</t>
    </r>
  </si>
  <si>
    <r>
      <t xml:space="preserve">ХХХ    </t>
    </r>
    <r>
      <rPr>
        <sz val="10"/>
        <color indexed="10"/>
        <rFont val="Times New Roman"/>
        <family val="1"/>
      </rPr>
      <t>НЕОБХОДИМЫ ФИО СОБСТВЕННИКА И ТЕЛ</t>
    </r>
  </si>
  <si>
    <r>
      <t xml:space="preserve">ХХХ  </t>
    </r>
    <r>
      <rPr>
        <sz val="10"/>
        <color indexed="10"/>
        <rFont val="Times New Roman"/>
        <family val="1"/>
      </rPr>
      <t>НЕОБХОДИМЫ ФИО СОБСТВЕННИКА И ТЕЛ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</si>
</sst>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3" fontId="45" fillId="5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3" fontId="45" fillId="35" borderId="10" xfId="0" applyNumberFormat="1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3" fontId="45" fillId="36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3" fontId="45" fillId="37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80" zoomScaleNormal="80" zoomScalePageLayoutView="0" workbookViewId="0" topLeftCell="A1">
      <selection activeCell="B20" sqref="B20"/>
    </sheetView>
  </sheetViews>
  <sheetFormatPr defaultColWidth="9.140625" defaultRowHeight="15"/>
  <cols>
    <col min="1" max="1" width="11.421875" style="5" customWidth="1"/>
    <col min="2" max="2" width="31.140625" style="5" customWidth="1"/>
    <col min="3" max="3" width="21.140625" style="5" customWidth="1"/>
    <col min="4" max="4" width="20.00390625" style="5" customWidth="1"/>
    <col min="5" max="5" width="22.00390625" style="5" customWidth="1"/>
    <col min="6" max="6" width="17.8515625" style="5" customWidth="1"/>
    <col min="7" max="7" width="14.7109375" style="5" customWidth="1"/>
    <col min="8" max="8" width="18.7109375" style="6" customWidth="1"/>
    <col min="9" max="9" width="16.140625" style="5" customWidth="1"/>
    <col min="10" max="16384" width="9.140625" style="4" customWidth="1"/>
  </cols>
  <sheetData>
    <row r="1" spans="1:9" s="1" customFormat="1" ht="27.75" customHeight="1">
      <c r="A1" s="49" t="s">
        <v>130</v>
      </c>
      <c r="B1" s="49"/>
      <c r="C1" s="49"/>
      <c r="D1" s="49"/>
      <c r="E1" s="49"/>
      <c r="F1" s="49"/>
      <c r="G1" s="49"/>
      <c r="H1" s="49"/>
      <c r="I1" s="49"/>
    </row>
    <row r="2" spans="1:9" s="1" customFormat="1" ht="12" customHeight="1">
      <c r="A2" s="27"/>
      <c r="B2" s="28"/>
      <c r="C2" s="28"/>
      <c r="D2" s="28"/>
      <c r="E2" s="28"/>
      <c r="F2" s="28"/>
      <c r="G2" s="28"/>
      <c r="H2" s="29"/>
      <c r="I2" s="27"/>
    </row>
    <row r="3" spans="1:9" s="1" customFormat="1" ht="51">
      <c r="A3" s="25" t="s">
        <v>63</v>
      </c>
      <c r="B3" s="25" t="s">
        <v>64</v>
      </c>
      <c r="C3" s="25" t="s">
        <v>65</v>
      </c>
      <c r="D3" s="25" t="s">
        <v>47</v>
      </c>
      <c r="E3" s="25" t="s">
        <v>66</v>
      </c>
      <c r="F3" s="25" t="s">
        <v>19</v>
      </c>
      <c r="G3" s="26" t="s">
        <v>67</v>
      </c>
      <c r="H3" s="26" t="s">
        <v>68</v>
      </c>
      <c r="I3" s="25" t="s">
        <v>20</v>
      </c>
    </row>
    <row r="4" spans="1:9" s="1" customFormat="1" ht="12.75">
      <c r="A4" s="47" t="s">
        <v>104</v>
      </c>
      <c r="B4" s="48"/>
      <c r="C4" s="48"/>
      <c r="D4" s="48"/>
      <c r="E4" s="48"/>
      <c r="F4" s="48"/>
      <c r="G4" s="48"/>
      <c r="H4" s="48"/>
      <c r="I4" s="48"/>
    </row>
    <row r="5" spans="1:9" ht="41.25" customHeight="1">
      <c r="A5" s="7">
        <v>1</v>
      </c>
      <c r="B5" s="7" t="s">
        <v>103</v>
      </c>
      <c r="C5" s="7" t="s">
        <v>14</v>
      </c>
      <c r="D5" s="7" t="s">
        <v>70</v>
      </c>
      <c r="E5" s="7" t="s">
        <v>70</v>
      </c>
      <c r="F5" s="7" t="s">
        <v>72</v>
      </c>
      <c r="G5" s="7"/>
      <c r="H5" s="3">
        <v>6715</v>
      </c>
      <c r="I5" s="3">
        <v>752</v>
      </c>
    </row>
    <row r="6" spans="1:9" ht="38.25">
      <c r="A6" s="7">
        <v>2</v>
      </c>
      <c r="B6" s="7" t="s">
        <v>103</v>
      </c>
      <c r="C6" s="7" t="s">
        <v>14</v>
      </c>
      <c r="D6" s="7" t="s">
        <v>105</v>
      </c>
      <c r="E6" s="7" t="s">
        <v>70</v>
      </c>
      <c r="F6" s="7" t="s">
        <v>72</v>
      </c>
      <c r="G6" s="7">
        <v>43588</v>
      </c>
      <c r="H6" s="3">
        <v>500</v>
      </c>
      <c r="I6" s="3">
        <v>69</v>
      </c>
    </row>
    <row r="7" spans="1:9" ht="38.25">
      <c r="A7" s="7">
        <v>3</v>
      </c>
      <c r="B7" s="7" t="s">
        <v>103</v>
      </c>
      <c r="C7" s="7" t="s">
        <v>14</v>
      </c>
      <c r="D7" s="7" t="s">
        <v>70</v>
      </c>
      <c r="E7" s="7" t="s">
        <v>70</v>
      </c>
      <c r="F7" s="7" t="s">
        <v>72</v>
      </c>
      <c r="G7" s="7" t="s">
        <v>70</v>
      </c>
      <c r="H7" s="3">
        <v>1521</v>
      </c>
      <c r="I7" s="3">
        <v>170</v>
      </c>
    </row>
    <row r="8" spans="1:9" ht="38.25">
      <c r="A8" s="7">
        <v>4</v>
      </c>
      <c r="B8" s="7" t="s">
        <v>103</v>
      </c>
      <c r="C8" s="7" t="s">
        <v>14</v>
      </c>
      <c r="D8" s="7" t="s">
        <v>105</v>
      </c>
      <c r="E8" s="7" t="s">
        <v>70</v>
      </c>
      <c r="F8" s="7" t="s">
        <v>72</v>
      </c>
      <c r="G8" s="7">
        <v>43588</v>
      </c>
      <c r="H8" s="3">
        <v>1127</v>
      </c>
      <c r="I8" s="3">
        <v>108</v>
      </c>
    </row>
    <row r="9" spans="1:9" ht="75" customHeight="1">
      <c r="A9" s="9">
        <v>5</v>
      </c>
      <c r="B9" s="9" t="s">
        <v>106</v>
      </c>
      <c r="C9" s="9" t="s">
        <v>34</v>
      </c>
      <c r="D9" s="9" t="s">
        <v>70</v>
      </c>
      <c r="E9" s="9" t="s">
        <v>70</v>
      </c>
      <c r="F9" s="9" t="s">
        <v>75</v>
      </c>
      <c r="G9" s="9" t="s">
        <v>70</v>
      </c>
      <c r="H9" s="10">
        <v>194</v>
      </c>
      <c r="I9" s="10">
        <v>22</v>
      </c>
    </row>
    <row r="10" spans="1:9" ht="50.25" customHeight="1">
      <c r="A10" s="7">
        <v>6</v>
      </c>
      <c r="B10" s="7" t="s">
        <v>103</v>
      </c>
      <c r="C10" s="7" t="s">
        <v>14</v>
      </c>
      <c r="D10" s="7"/>
      <c r="E10" s="7"/>
      <c r="F10" s="7" t="s">
        <v>72</v>
      </c>
      <c r="G10" s="3"/>
      <c r="H10" s="3">
        <v>5576</v>
      </c>
      <c r="I10" s="3">
        <v>557</v>
      </c>
    </row>
    <row r="11" spans="1:9" ht="109.5" customHeight="1">
      <c r="A11" s="7">
        <v>7</v>
      </c>
      <c r="B11" s="7" t="s">
        <v>131</v>
      </c>
      <c r="C11" s="7" t="s">
        <v>132</v>
      </c>
      <c r="D11" s="7" t="s">
        <v>70</v>
      </c>
      <c r="E11" s="7" t="s">
        <v>70</v>
      </c>
      <c r="F11" s="66" t="s">
        <v>72</v>
      </c>
      <c r="G11" s="7" t="s">
        <v>70</v>
      </c>
      <c r="H11" s="3">
        <v>1171</v>
      </c>
      <c r="I11" s="3">
        <v>117</v>
      </c>
    </row>
    <row r="12" spans="1:9" ht="42" customHeight="1">
      <c r="A12" s="36">
        <v>8</v>
      </c>
      <c r="B12" s="36" t="s">
        <v>107</v>
      </c>
      <c r="C12" s="36" t="s">
        <v>45</v>
      </c>
      <c r="D12" s="36" t="s">
        <v>70</v>
      </c>
      <c r="E12" s="36" t="s">
        <v>70</v>
      </c>
      <c r="F12" s="36" t="s">
        <v>71</v>
      </c>
      <c r="G12" s="36" t="s">
        <v>70</v>
      </c>
      <c r="H12" s="37">
        <v>84</v>
      </c>
      <c r="I12" s="37">
        <v>9</v>
      </c>
    </row>
    <row r="13" spans="1:9" ht="38.25">
      <c r="A13" s="38">
        <v>9</v>
      </c>
      <c r="B13" s="38" t="s">
        <v>125</v>
      </c>
      <c r="C13" s="38" t="s">
        <v>16</v>
      </c>
      <c r="D13" s="38" t="s">
        <v>70</v>
      </c>
      <c r="E13" s="38" t="s">
        <v>70</v>
      </c>
      <c r="F13" s="40" t="s">
        <v>110</v>
      </c>
      <c r="G13" s="38" t="s">
        <v>70</v>
      </c>
      <c r="H13" s="39">
        <v>6121</v>
      </c>
      <c r="I13" s="39">
        <v>689</v>
      </c>
    </row>
    <row r="14" spans="1:9" s="8" customFormat="1" ht="63.75">
      <c r="A14" s="9">
        <v>10</v>
      </c>
      <c r="B14" s="41" t="s">
        <v>108</v>
      </c>
      <c r="C14" s="9" t="s">
        <v>34</v>
      </c>
      <c r="D14" s="9" t="s">
        <v>70</v>
      </c>
      <c r="E14" s="9" t="s">
        <v>70</v>
      </c>
      <c r="F14" s="9" t="s">
        <v>75</v>
      </c>
      <c r="G14" s="9" t="s">
        <v>70</v>
      </c>
      <c r="H14" s="10">
        <v>184</v>
      </c>
      <c r="I14" s="10">
        <v>22</v>
      </c>
    </row>
    <row r="15" spans="1:9" ht="55.5" customHeight="1">
      <c r="A15" s="38">
        <v>11</v>
      </c>
      <c r="B15" s="38" t="s">
        <v>126</v>
      </c>
      <c r="C15" s="38" t="s">
        <v>16</v>
      </c>
      <c r="D15" s="38" t="s">
        <v>70</v>
      </c>
      <c r="E15" s="38" t="s">
        <v>70</v>
      </c>
      <c r="F15" s="40" t="s">
        <v>110</v>
      </c>
      <c r="G15" s="38" t="s">
        <v>70</v>
      </c>
      <c r="H15" s="39">
        <v>12315</v>
      </c>
      <c r="I15" s="39">
        <v>1479</v>
      </c>
    </row>
    <row r="16" spans="1:9" ht="72.75" customHeight="1">
      <c r="A16" s="38">
        <v>12</v>
      </c>
      <c r="B16" s="38" t="s">
        <v>112</v>
      </c>
      <c r="C16" s="38" t="s">
        <v>16</v>
      </c>
      <c r="D16" s="38" t="s">
        <v>111</v>
      </c>
      <c r="E16" s="38" t="s">
        <v>70</v>
      </c>
      <c r="F16" s="40" t="s">
        <v>109</v>
      </c>
      <c r="G16" s="38">
        <v>958</v>
      </c>
      <c r="H16" s="39">
        <v>441</v>
      </c>
      <c r="I16" s="39">
        <v>55</v>
      </c>
    </row>
    <row r="17" spans="1:9" ht="54" customHeight="1">
      <c r="A17" s="38">
        <v>13</v>
      </c>
      <c r="B17" s="38" t="s">
        <v>112</v>
      </c>
      <c r="C17" s="38" t="s">
        <v>16</v>
      </c>
      <c r="D17" s="38" t="s">
        <v>113</v>
      </c>
      <c r="E17" s="38" t="s">
        <v>70</v>
      </c>
      <c r="F17" s="40" t="s">
        <v>109</v>
      </c>
      <c r="G17" s="38">
        <v>10383</v>
      </c>
      <c r="H17" s="39">
        <v>1349</v>
      </c>
      <c r="I17" s="39">
        <v>152</v>
      </c>
    </row>
    <row r="18" spans="1:9" ht="48" customHeight="1">
      <c r="A18" s="38">
        <v>14</v>
      </c>
      <c r="B18" s="38" t="s">
        <v>133</v>
      </c>
      <c r="C18" s="38" t="s">
        <v>16</v>
      </c>
      <c r="D18" s="38" t="s">
        <v>114</v>
      </c>
      <c r="E18" s="38" t="s">
        <v>70</v>
      </c>
      <c r="F18" s="38" t="s">
        <v>109</v>
      </c>
      <c r="G18" s="39"/>
      <c r="H18" s="39">
        <v>190</v>
      </c>
      <c r="I18" s="39">
        <v>18</v>
      </c>
    </row>
    <row r="19" spans="1:9" ht="57" customHeight="1">
      <c r="A19" s="38">
        <v>15</v>
      </c>
      <c r="B19" s="40" t="s">
        <v>134</v>
      </c>
      <c r="C19" s="38" t="s">
        <v>16</v>
      </c>
      <c r="D19" s="38" t="s">
        <v>115</v>
      </c>
      <c r="E19" s="38"/>
      <c r="F19" s="38" t="s">
        <v>109</v>
      </c>
      <c r="G19" s="39"/>
      <c r="H19" s="39">
        <v>989</v>
      </c>
      <c r="I19" s="39">
        <v>97</v>
      </c>
    </row>
    <row r="20" spans="1:9" ht="67.5" customHeight="1">
      <c r="A20" s="38">
        <v>16</v>
      </c>
      <c r="B20" s="38" t="s">
        <v>125</v>
      </c>
      <c r="C20" s="38" t="s">
        <v>16</v>
      </c>
      <c r="D20" s="38" t="s">
        <v>70</v>
      </c>
      <c r="E20" s="38" t="s">
        <v>70</v>
      </c>
      <c r="F20" s="40" t="s">
        <v>110</v>
      </c>
      <c r="G20" s="38" t="s">
        <v>70</v>
      </c>
      <c r="H20" s="39">
        <v>4194</v>
      </c>
      <c r="I20" s="39">
        <v>464</v>
      </c>
    </row>
    <row r="21" spans="1:9" ht="53.25" customHeight="1">
      <c r="A21" s="7">
        <v>17</v>
      </c>
      <c r="B21" s="7" t="s">
        <v>103</v>
      </c>
      <c r="C21" s="7" t="s">
        <v>14</v>
      </c>
      <c r="D21" s="7" t="s">
        <v>90</v>
      </c>
      <c r="E21" s="7" t="s">
        <v>70</v>
      </c>
      <c r="F21" s="7" t="s">
        <v>72</v>
      </c>
      <c r="G21" s="7" t="s">
        <v>70</v>
      </c>
      <c r="H21" s="3">
        <v>543</v>
      </c>
      <c r="I21" s="3">
        <v>37</v>
      </c>
    </row>
    <row r="22" spans="1:9" ht="57" customHeight="1">
      <c r="A22" s="42">
        <v>18</v>
      </c>
      <c r="B22" s="42" t="s">
        <v>116</v>
      </c>
      <c r="C22" s="42" t="s">
        <v>14</v>
      </c>
      <c r="D22" s="42" t="s">
        <v>117</v>
      </c>
      <c r="E22" s="42" t="s">
        <v>90</v>
      </c>
      <c r="F22" s="42" t="s">
        <v>109</v>
      </c>
      <c r="G22" s="43">
        <v>83919</v>
      </c>
      <c r="H22" s="43">
        <v>1075</v>
      </c>
      <c r="I22" s="43">
        <v>104</v>
      </c>
    </row>
    <row r="23" spans="1:9" ht="57.75" customHeight="1">
      <c r="A23" s="9">
        <v>19</v>
      </c>
      <c r="B23" s="9" t="s">
        <v>118</v>
      </c>
      <c r="C23" s="9" t="s">
        <v>34</v>
      </c>
      <c r="D23" s="9" t="s">
        <v>70</v>
      </c>
      <c r="E23" s="9" t="s">
        <v>70</v>
      </c>
      <c r="F23" s="9" t="s">
        <v>75</v>
      </c>
      <c r="G23" s="10"/>
      <c r="H23" s="10">
        <v>208</v>
      </c>
      <c r="I23" s="10">
        <v>22</v>
      </c>
    </row>
    <row r="24" spans="1:9" ht="54" customHeight="1">
      <c r="A24" s="42">
        <v>20</v>
      </c>
      <c r="B24" s="42" t="s">
        <v>127</v>
      </c>
      <c r="C24" s="42" t="s">
        <v>14</v>
      </c>
      <c r="D24" s="42" t="s">
        <v>120</v>
      </c>
      <c r="E24" s="42" t="s">
        <v>70</v>
      </c>
      <c r="F24" s="42" t="s">
        <v>119</v>
      </c>
      <c r="G24" s="42">
        <v>306552</v>
      </c>
      <c r="H24" s="43">
        <v>4306</v>
      </c>
      <c r="I24" s="43">
        <v>431</v>
      </c>
    </row>
    <row r="25" spans="1:9" ht="46.5" customHeight="1">
      <c r="A25" s="42">
        <v>21</v>
      </c>
      <c r="B25" s="42" t="s">
        <v>128</v>
      </c>
      <c r="C25" s="42" t="s">
        <v>14</v>
      </c>
      <c r="D25" s="42" t="s">
        <v>121</v>
      </c>
      <c r="E25" s="42"/>
      <c r="F25" s="42" t="s">
        <v>119</v>
      </c>
      <c r="G25" s="42">
        <v>176299</v>
      </c>
      <c r="H25" s="43">
        <v>4153</v>
      </c>
      <c r="I25" s="43">
        <v>417</v>
      </c>
    </row>
    <row r="26" spans="1:9" ht="79.5" customHeight="1">
      <c r="A26" s="38">
        <v>22</v>
      </c>
      <c r="B26" s="38" t="s">
        <v>129</v>
      </c>
      <c r="C26" s="38" t="s">
        <v>16</v>
      </c>
      <c r="D26" s="38" t="s">
        <v>122</v>
      </c>
      <c r="E26" s="38"/>
      <c r="F26" s="38" t="s">
        <v>123</v>
      </c>
      <c r="G26" s="38">
        <v>88900</v>
      </c>
      <c r="H26" s="39">
        <v>2049</v>
      </c>
      <c r="I26" s="39">
        <v>555</v>
      </c>
    </row>
    <row r="27" spans="1:9" ht="57.75" customHeight="1">
      <c r="A27" s="42">
        <v>23</v>
      </c>
      <c r="B27" s="42" t="s">
        <v>103</v>
      </c>
      <c r="C27" s="42" t="s">
        <v>14</v>
      </c>
      <c r="D27" s="42" t="s">
        <v>90</v>
      </c>
      <c r="E27" s="42"/>
      <c r="F27" s="42" t="s">
        <v>72</v>
      </c>
      <c r="G27" s="42"/>
      <c r="H27" s="43">
        <v>5494</v>
      </c>
      <c r="I27" s="43">
        <v>205</v>
      </c>
    </row>
    <row r="28" spans="1:9" ht="54.75" customHeight="1">
      <c r="A28" s="36">
        <v>24</v>
      </c>
      <c r="B28" s="36" t="s">
        <v>124</v>
      </c>
      <c r="C28" s="36" t="s">
        <v>45</v>
      </c>
      <c r="D28" s="36"/>
      <c r="E28" s="36"/>
      <c r="F28" s="36" t="s">
        <v>71</v>
      </c>
      <c r="G28" s="36"/>
      <c r="H28" s="37">
        <v>785</v>
      </c>
      <c r="I28" s="37">
        <v>79</v>
      </c>
    </row>
    <row r="29" spans="1:9" ht="50.25" customHeight="1">
      <c r="A29" s="7">
        <v>25</v>
      </c>
      <c r="B29" s="7" t="s">
        <v>103</v>
      </c>
      <c r="C29" s="7" t="s">
        <v>14</v>
      </c>
      <c r="D29" s="7" t="s">
        <v>70</v>
      </c>
      <c r="E29" s="7" t="s">
        <v>70</v>
      </c>
      <c r="F29" s="7" t="s">
        <v>72</v>
      </c>
      <c r="G29" s="7" t="s">
        <v>70</v>
      </c>
      <c r="H29" s="3">
        <v>6009</v>
      </c>
      <c r="I29" s="3">
        <v>469</v>
      </c>
    </row>
    <row r="30" spans="1:9" ht="53.25" customHeight="1">
      <c r="A30" s="38">
        <v>26</v>
      </c>
      <c r="B30" s="38" t="s">
        <v>126</v>
      </c>
      <c r="C30" s="38" t="s">
        <v>16</v>
      </c>
      <c r="D30" s="38" t="s">
        <v>70</v>
      </c>
      <c r="E30" s="38" t="s">
        <v>70</v>
      </c>
      <c r="F30" s="40" t="s">
        <v>110</v>
      </c>
      <c r="G30" s="38" t="s">
        <v>70</v>
      </c>
      <c r="H30" s="39">
        <v>7283</v>
      </c>
      <c r="I30" s="39">
        <v>810</v>
      </c>
    </row>
    <row r="31" spans="1:9" ht="36.75" customHeight="1">
      <c r="A31" s="44" t="s">
        <v>73</v>
      </c>
      <c r="B31" s="45"/>
      <c r="C31" s="45"/>
      <c r="D31" s="45"/>
      <c r="E31" s="45"/>
      <c r="F31" s="45"/>
      <c r="G31" s="46"/>
      <c r="H31" s="31">
        <f>SUM(H5:H30)</f>
        <v>74576</v>
      </c>
      <c r="I31" s="31">
        <f>SUM(I5:I30)</f>
        <v>7909</v>
      </c>
    </row>
  </sheetData>
  <sheetProtection/>
  <mergeCells count="3">
    <mergeCell ref="A31:G31"/>
    <mergeCell ref="A4:I4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5"/>
  <sheetViews>
    <sheetView zoomScalePageLayoutView="0" workbookViewId="0" topLeftCell="A4">
      <selection activeCell="F6" sqref="F6"/>
    </sheetView>
  </sheetViews>
  <sheetFormatPr defaultColWidth="9.140625" defaultRowHeight="15"/>
  <cols>
    <col min="2" max="2" width="6.140625" style="0" customWidth="1"/>
    <col min="3" max="3" width="17.8515625" style="0" customWidth="1"/>
    <col min="4" max="4" width="11.140625" style="0" customWidth="1"/>
    <col min="5" max="5" width="17.57421875" style="0" customWidth="1"/>
    <col min="6" max="6" width="17.7109375" style="0" customWidth="1"/>
    <col min="7" max="7" width="9.140625" style="0" customWidth="1"/>
  </cols>
  <sheetData>
    <row r="2" spans="2:7" ht="51">
      <c r="B2" s="25" t="s">
        <v>86</v>
      </c>
      <c r="C2" s="25" t="s">
        <v>64</v>
      </c>
      <c r="D2" s="25" t="s">
        <v>65</v>
      </c>
      <c r="E2" s="25" t="s">
        <v>47</v>
      </c>
      <c r="F2" s="25" t="s">
        <v>87</v>
      </c>
      <c r="G2" s="26" t="s">
        <v>88</v>
      </c>
    </row>
    <row r="3" spans="2:7" ht="15">
      <c r="B3" s="50" t="s">
        <v>69</v>
      </c>
      <c r="C3" s="51"/>
      <c r="D3" s="51"/>
      <c r="E3" s="51"/>
      <c r="F3" s="51"/>
      <c r="G3" s="52"/>
    </row>
    <row r="4" spans="2:7" ht="38.25">
      <c r="B4" s="25">
        <v>1</v>
      </c>
      <c r="C4" s="32" t="s">
        <v>69</v>
      </c>
      <c r="D4" s="33" t="s">
        <v>89</v>
      </c>
      <c r="E4" s="25" t="s">
        <v>90</v>
      </c>
      <c r="F4" s="33" t="s">
        <v>91</v>
      </c>
      <c r="G4" s="35" t="e">
        <f>Лист1!H5+Лист1!H6+Лист1!H8+Лист1!H13+Лист1!H21+Лист1!H29+Лист1!#REF!+Лист1!#REF!</f>
        <v>#REF!</v>
      </c>
    </row>
    <row r="5" spans="2:7" ht="38.25">
      <c r="B5" s="25">
        <v>2</v>
      </c>
      <c r="C5" s="30" t="s">
        <v>28</v>
      </c>
      <c r="D5" s="33" t="s">
        <v>89</v>
      </c>
      <c r="E5" s="33" t="s">
        <v>25</v>
      </c>
      <c r="F5" s="30" t="s">
        <v>98</v>
      </c>
      <c r="G5" s="35">
        <f>Лист1!H30</f>
        <v>7283</v>
      </c>
    </row>
    <row r="6" spans="2:7" ht="63.75">
      <c r="B6" s="25">
        <v>3</v>
      </c>
      <c r="C6" s="33" t="s">
        <v>92</v>
      </c>
      <c r="D6" s="33" t="s">
        <v>93</v>
      </c>
      <c r="E6" s="25" t="s">
        <v>90</v>
      </c>
      <c r="F6" s="33" t="s">
        <v>94</v>
      </c>
      <c r="G6" s="35">
        <f>Лист1!H9+Лист1!H11+Лист1!H14+Лист1!H23</f>
        <v>1757</v>
      </c>
    </row>
    <row r="7" spans="2:7" ht="63.75">
      <c r="B7" s="25">
        <v>4</v>
      </c>
      <c r="C7" s="33" t="s">
        <v>58</v>
      </c>
      <c r="D7" s="33" t="s">
        <v>93</v>
      </c>
      <c r="E7" s="25" t="s">
        <v>90</v>
      </c>
      <c r="F7" s="33" t="s">
        <v>94</v>
      </c>
      <c r="G7" s="35" t="e">
        <f>Лист1!#REF!+Лист1!#REF!</f>
        <v>#REF!</v>
      </c>
    </row>
    <row r="8" spans="2:7" ht="63.75">
      <c r="B8" s="25">
        <v>5</v>
      </c>
      <c r="C8" s="33" t="s">
        <v>59</v>
      </c>
      <c r="D8" s="33" t="s">
        <v>93</v>
      </c>
      <c r="E8" s="25" t="s">
        <v>90</v>
      </c>
      <c r="F8" s="30" t="s">
        <v>96</v>
      </c>
      <c r="G8" s="35">
        <f>Лист1!H19+Лист1!H20</f>
        <v>5183</v>
      </c>
    </row>
    <row r="9" spans="2:7" ht="38.25">
      <c r="B9" s="25">
        <v>6</v>
      </c>
      <c r="C9" s="34" t="s">
        <v>99</v>
      </c>
      <c r="D9" s="34" t="s">
        <v>95</v>
      </c>
      <c r="E9" s="30" t="s">
        <v>74</v>
      </c>
      <c r="F9" s="30" t="s">
        <v>96</v>
      </c>
      <c r="G9" s="35">
        <f>Лист1!H10+Лист1!H12+Лист1!H15+Лист1!H22+Лист1!H24</f>
        <v>23356</v>
      </c>
    </row>
    <row r="10" spans="2:7" ht="25.5">
      <c r="B10" s="25">
        <v>7</v>
      </c>
      <c r="C10" s="30" t="s">
        <v>49</v>
      </c>
      <c r="D10" s="30" t="s">
        <v>97</v>
      </c>
      <c r="E10" s="30" t="s">
        <v>2</v>
      </c>
      <c r="F10" s="30" t="s">
        <v>98</v>
      </c>
      <c r="G10" s="35" t="e">
        <f>Лист1!#REF!</f>
        <v>#REF!</v>
      </c>
    </row>
    <row r="11" spans="2:7" ht="25.5">
      <c r="B11" s="25">
        <v>8</v>
      </c>
      <c r="C11" s="30" t="s">
        <v>54</v>
      </c>
      <c r="D11" s="30" t="s">
        <v>97</v>
      </c>
      <c r="E11" s="30" t="s">
        <v>70</v>
      </c>
      <c r="F11" s="30" t="s">
        <v>98</v>
      </c>
      <c r="G11" s="35">
        <f>Лист1!H7</f>
        <v>1521</v>
      </c>
    </row>
    <row r="12" spans="2:7" ht="28.5" customHeight="1">
      <c r="B12" s="25">
        <v>9</v>
      </c>
      <c r="C12" s="55" t="s">
        <v>76</v>
      </c>
      <c r="D12" s="55" t="s">
        <v>15</v>
      </c>
      <c r="E12" s="30" t="s">
        <v>5</v>
      </c>
      <c r="F12" s="33" t="s">
        <v>94</v>
      </c>
      <c r="G12" s="35">
        <f>Лист1!H16</f>
        <v>441</v>
      </c>
    </row>
    <row r="13" spans="2:7" ht="28.5" customHeight="1">
      <c r="B13" s="25">
        <v>10</v>
      </c>
      <c r="C13" s="56"/>
      <c r="D13" s="56"/>
      <c r="E13" s="30" t="s">
        <v>21</v>
      </c>
      <c r="F13" s="33" t="s">
        <v>94</v>
      </c>
      <c r="G13" s="35">
        <f>Лист1!H18</f>
        <v>190</v>
      </c>
    </row>
    <row r="14" spans="2:7" ht="41.25" customHeight="1">
      <c r="B14" s="25">
        <v>11</v>
      </c>
      <c r="C14" s="30" t="s">
        <v>100</v>
      </c>
      <c r="D14" s="30" t="s">
        <v>101</v>
      </c>
      <c r="E14" s="34" t="s">
        <v>70</v>
      </c>
      <c r="F14" s="30" t="s">
        <v>96</v>
      </c>
      <c r="G14" s="35">
        <f>Лист1!H17</f>
        <v>1349</v>
      </c>
    </row>
    <row r="15" spans="2:7" ht="15">
      <c r="B15" s="44" t="s">
        <v>102</v>
      </c>
      <c r="C15" s="45"/>
      <c r="D15" s="45"/>
      <c r="E15" s="46"/>
      <c r="F15" s="53" t="e">
        <f>SUM(G4:G14)</f>
        <v>#REF!</v>
      </c>
      <c r="G15" s="54"/>
    </row>
  </sheetData>
  <sheetProtection/>
  <mergeCells count="5">
    <mergeCell ref="B3:G3"/>
    <mergeCell ref="B15:E15"/>
    <mergeCell ref="F15:G15"/>
    <mergeCell ref="C12:C13"/>
    <mergeCell ref="D12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85" zoomScaleNormal="85" zoomScalePageLayoutView="0" workbookViewId="0" topLeftCell="A16">
      <selection activeCell="E27" sqref="E27"/>
    </sheetView>
  </sheetViews>
  <sheetFormatPr defaultColWidth="9.140625" defaultRowHeight="15"/>
  <cols>
    <col min="1" max="1" width="4.28125" style="5" customWidth="1"/>
    <col min="2" max="2" width="10.00390625" style="5" customWidth="1"/>
    <col min="3" max="3" width="7.7109375" style="5" customWidth="1"/>
    <col min="4" max="4" width="9.00390625" style="5" customWidth="1"/>
    <col min="5" max="5" width="49.421875" style="5" customWidth="1"/>
    <col min="6" max="6" width="26.28125" style="5" customWidth="1"/>
    <col min="7" max="7" width="30.7109375" style="5" customWidth="1"/>
    <col min="8" max="16384" width="9.140625" style="4" customWidth="1"/>
  </cols>
  <sheetData>
    <row r="1" spans="1:7" s="1" customFormat="1" ht="15" customHeight="1">
      <c r="A1" s="57" t="s">
        <v>17</v>
      </c>
      <c r="B1" s="58"/>
      <c r="C1" s="58"/>
      <c r="D1" s="58"/>
      <c r="E1" s="58"/>
      <c r="F1" s="58"/>
      <c r="G1" s="59"/>
    </row>
    <row r="2" spans="1:7" s="1" customFormat="1" ht="28.5" customHeight="1">
      <c r="A2" s="60" t="s">
        <v>48</v>
      </c>
      <c r="B2" s="61"/>
      <c r="C2" s="61"/>
      <c r="D2" s="61"/>
      <c r="E2" s="61"/>
      <c r="F2" s="61"/>
      <c r="G2" s="62"/>
    </row>
    <row r="3" spans="1:7" s="1" customFormat="1" ht="25.5">
      <c r="A3" s="16" t="s">
        <v>0</v>
      </c>
      <c r="B3" s="13" t="s">
        <v>51</v>
      </c>
      <c r="C3" s="13" t="s">
        <v>52</v>
      </c>
      <c r="D3" s="14" t="s">
        <v>53</v>
      </c>
      <c r="E3" s="2" t="s">
        <v>18</v>
      </c>
      <c r="F3" s="2" t="s">
        <v>1</v>
      </c>
      <c r="G3" s="17" t="s">
        <v>47</v>
      </c>
    </row>
    <row r="4" spans="1:7" s="8" customFormat="1" ht="25.5">
      <c r="A4" s="18">
        <v>1</v>
      </c>
      <c r="B4" s="11" t="s">
        <v>7</v>
      </c>
      <c r="C4" s="12">
        <f>216+297+2</f>
        <v>515</v>
      </c>
      <c r="D4" s="12">
        <v>5861</v>
      </c>
      <c r="E4" s="11" t="s">
        <v>23</v>
      </c>
      <c r="F4" s="11" t="s">
        <v>14</v>
      </c>
      <c r="G4" s="19" t="s">
        <v>62</v>
      </c>
    </row>
    <row r="5" spans="1:7" s="8" customFormat="1" ht="25.5">
      <c r="A5" s="18">
        <v>2</v>
      </c>
      <c r="B5" s="11" t="s">
        <v>8</v>
      </c>
      <c r="C5" s="12">
        <v>185</v>
      </c>
      <c r="D5" s="12">
        <v>1849</v>
      </c>
      <c r="E5" s="11" t="s">
        <v>23</v>
      </c>
      <c r="F5" s="11" t="s">
        <v>14</v>
      </c>
      <c r="G5" s="19" t="s">
        <v>55</v>
      </c>
    </row>
    <row r="6" spans="1:7" s="8" customFormat="1" ht="25.5">
      <c r="A6" s="18">
        <v>3</v>
      </c>
      <c r="B6" s="11" t="s">
        <v>9</v>
      </c>
      <c r="C6" s="12">
        <v>28</v>
      </c>
      <c r="D6" s="12">
        <v>275</v>
      </c>
      <c r="E6" s="11" t="s">
        <v>54</v>
      </c>
      <c r="F6" s="11" t="s">
        <v>16</v>
      </c>
      <c r="G6" s="19" t="s">
        <v>55</v>
      </c>
    </row>
    <row r="7" spans="1:7" s="8" customFormat="1" ht="25.5">
      <c r="A7" s="18">
        <v>4</v>
      </c>
      <c r="B7" s="11" t="s">
        <v>27</v>
      </c>
      <c r="C7" s="12">
        <v>36</v>
      </c>
      <c r="D7" s="12">
        <v>362</v>
      </c>
      <c r="E7" s="11" t="s">
        <v>23</v>
      </c>
      <c r="F7" s="11" t="s">
        <v>14</v>
      </c>
      <c r="G7" s="19" t="s">
        <v>55</v>
      </c>
    </row>
    <row r="8" spans="1:7" s="8" customFormat="1" ht="15" customHeight="1">
      <c r="A8" s="18">
        <v>5</v>
      </c>
      <c r="B8" s="11" t="s">
        <v>29</v>
      </c>
      <c r="C8" s="12">
        <v>19</v>
      </c>
      <c r="D8" s="12">
        <v>190</v>
      </c>
      <c r="E8" s="11" t="s">
        <v>57</v>
      </c>
      <c r="F8" s="11"/>
      <c r="G8" s="19" t="s">
        <v>55</v>
      </c>
    </row>
    <row r="9" spans="1:7" s="8" customFormat="1" ht="12.75">
      <c r="A9" s="18">
        <v>6</v>
      </c>
      <c r="B9" s="11" t="s">
        <v>32</v>
      </c>
      <c r="C9" s="12">
        <v>932</v>
      </c>
      <c r="D9" s="12">
        <v>18791</v>
      </c>
      <c r="E9" s="11" t="s">
        <v>24</v>
      </c>
      <c r="F9" s="11" t="s">
        <v>22</v>
      </c>
      <c r="G9" s="19" t="s">
        <v>6</v>
      </c>
    </row>
    <row r="10" spans="1:7" s="8" customFormat="1" ht="15" customHeight="1">
      <c r="A10" s="18">
        <v>7</v>
      </c>
      <c r="B10" s="11" t="s">
        <v>35</v>
      </c>
      <c r="C10" s="12">
        <v>19</v>
      </c>
      <c r="D10" s="12">
        <v>380</v>
      </c>
      <c r="E10" s="11" t="s">
        <v>57</v>
      </c>
      <c r="F10" s="11"/>
      <c r="G10" s="19" t="s">
        <v>6</v>
      </c>
    </row>
    <row r="11" spans="1:7" s="8" customFormat="1" ht="12.75">
      <c r="A11" s="18">
        <v>8</v>
      </c>
      <c r="B11" s="11" t="s">
        <v>36</v>
      </c>
      <c r="C11" s="12">
        <f>443+38</f>
        <v>481</v>
      </c>
      <c r="D11" s="12">
        <v>9420</v>
      </c>
      <c r="E11" s="11" t="s">
        <v>24</v>
      </c>
      <c r="F11" s="11" t="s">
        <v>22</v>
      </c>
      <c r="G11" s="19" t="s">
        <v>6</v>
      </c>
    </row>
    <row r="12" spans="1:7" s="8" customFormat="1" ht="25.5">
      <c r="A12" s="18">
        <v>9</v>
      </c>
      <c r="B12" s="11" t="s">
        <v>37</v>
      </c>
      <c r="C12" s="12">
        <v>64</v>
      </c>
      <c r="D12" s="12">
        <v>1208</v>
      </c>
      <c r="E12" s="11" t="s">
        <v>23</v>
      </c>
      <c r="F12" s="11" t="s">
        <v>14</v>
      </c>
      <c r="G12" s="19" t="s">
        <v>6</v>
      </c>
    </row>
    <row r="13" spans="1:7" s="8" customFormat="1" ht="15" customHeight="1">
      <c r="A13" s="18">
        <v>10</v>
      </c>
      <c r="B13" s="11" t="s">
        <v>38</v>
      </c>
      <c r="C13" s="12">
        <v>19</v>
      </c>
      <c r="D13" s="12">
        <v>190</v>
      </c>
      <c r="E13" s="11" t="s">
        <v>57</v>
      </c>
      <c r="F13" s="11" t="s">
        <v>34</v>
      </c>
      <c r="G13" s="19" t="s">
        <v>6</v>
      </c>
    </row>
    <row r="14" spans="1:7" s="8" customFormat="1" ht="12.75">
      <c r="A14" s="18">
        <v>11</v>
      </c>
      <c r="B14" s="11" t="s">
        <v>26</v>
      </c>
      <c r="C14" s="12">
        <v>32</v>
      </c>
      <c r="D14" s="12">
        <v>641</v>
      </c>
      <c r="E14" s="11" t="s">
        <v>24</v>
      </c>
      <c r="F14" s="11" t="s">
        <v>22</v>
      </c>
      <c r="G14" s="19" t="s">
        <v>6</v>
      </c>
    </row>
    <row r="15" spans="1:7" s="8" customFormat="1" ht="25.5">
      <c r="A15" s="18">
        <v>12</v>
      </c>
      <c r="B15" s="11" t="s">
        <v>40</v>
      </c>
      <c r="C15" s="12">
        <f>266+52</f>
        <v>318</v>
      </c>
      <c r="D15" s="12">
        <v>6168</v>
      </c>
      <c r="E15" s="11" t="s">
        <v>56</v>
      </c>
      <c r="F15" s="11" t="s">
        <v>15</v>
      </c>
      <c r="G15" s="19" t="s">
        <v>5</v>
      </c>
    </row>
    <row r="16" spans="1:7" s="8" customFormat="1" ht="12.75">
      <c r="A16" s="18">
        <v>13</v>
      </c>
      <c r="B16" s="11" t="s">
        <v>41</v>
      </c>
      <c r="C16" s="12">
        <v>15</v>
      </c>
      <c r="D16" s="12">
        <v>296</v>
      </c>
      <c r="E16" s="11" t="s">
        <v>60</v>
      </c>
      <c r="F16" s="11" t="s">
        <v>45</v>
      </c>
      <c r="G16" s="19"/>
    </row>
    <row r="17" spans="1:7" s="8" customFormat="1" ht="25.5">
      <c r="A17" s="18">
        <v>14</v>
      </c>
      <c r="B17" s="11" t="s">
        <v>42</v>
      </c>
      <c r="C17" s="12">
        <v>84</v>
      </c>
      <c r="D17" s="12">
        <v>1685</v>
      </c>
      <c r="E17" s="11" t="s">
        <v>56</v>
      </c>
      <c r="F17" s="11" t="s">
        <v>15</v>
      </c>
      <c r="G17" s="19" t="s">
        <v>21</v>
      </c>
    </row>
    <row r="18" spans="1:7" s="8" customFormat="1" ht="38.25">
      <c r="A18" s="18">
        <v>15</v>
      </c>
      <c r="B18" s="11" t="s">
        <v>43</v>
      </c>
      <c r="C18" s="12">
        <v>26</v>
      </c>
      <c r="D18" s="12">
        <v>514</v>
      </c>
      <c r="E18" s="11" t="s">
        <v>59</v>
      </c>
      <c r="F18" s="11" t="s">
        <v>34</v>
      </c>
      <c r="G18" s="19" t="s">
        <v>10</v>
      </c>
    </row>
    <row r="19" spans="1:7" s="8" customFormat="1" ht="38.25">
      <c r="A19" s="18">
        <v>16</v>
      </c>
      <c r="B19" s="11" t="s">
        <v>33</v>
      </c>
      <c r="C19" s="12">
        <v>19</v>
      </c>
      <c r="D19" s="12">
        <v>383</v>
      </c>
      <c r="E19" s="11" t="s">
        <v>59</v>
      </c>
      <c r="F19" s="11" t="s">
        <v>34</v>
      </c>
      <c r="G19" s="19" t="s">
        <v>11</v>
      </c>
    </row>
    <row r="20" spans="1:7" s="8" customFormat="1" ht="25.5">
      <c r="A20" s="18">
        <v>17</v>
      </c>
      <c r="B20" s="11" t="s">
        <v>44</v>
      </c>
      <c r="C20" s="12">
        <v>12</v>
      </c>
      <c r="D20" s="12">
        <v>119</v>
      </c>
      <c r="E20" s="11" t="s">
        <v>23</v>
      </c>
      <c r="F20" s="11" t="s">
        <v>14</v>
      </c>
      <c r="G20" s="19" t="s">
        <v>4</v>
      </c>
    </row>
    <row r="21" spans="1:7" s="8" customFormat="1" ht="25.5">
      <c r="A21" s="18">
        <v>18</v>
      </c>
      <c r="B21" s="11" t="s">
        <v>46</v>
      </c>
      <c r="C21" s="12">
        <f>3048+50</f>
        <v>3098</v>
      </c>
      <c r="D21" s="12">
        <v>61878</v>
      </c>
      <c r="E21" s="11" t="s">
        <v>24</v>
      </c>
      <c r="F21" s="11" t="s">
        <v>22</v>
      </c>
      <c r="G21" s="19" t="s">
        <v>39</v>
      </c>
    </row>
    <row r="22" spans="1:7" s="8" customFormat="1" ht="15" customHeight="1">
      <c r="A22" s="18">
        <v>19</v>
      </c>
      <c r="B22" s="11" t="s">
        <v>77</v>
      </c>
      <c r="C22" s="12">
        <v>19</v>
      </c>
      <c r="D22" s="12">
        <v>380</v>
      </c>
      <c r="E22" s="11" t="s">
        <v>57</v>
      </c>
      <c r="F22" s="11" t="s">
        <v>34</v>
      </c>
      <c r="G22" s="19" t="s">
        <v>31</v>
      </c>
    </row>
    <row r="23" spans="1:7" s="8" customFormat="1" ht="12.75">
      <c r="A23" s="18">
        <v>20</v>
      </c>
      <c r="B23" s="11" t="s">
        <v>78</v>
      </c>
      <c r="C23" s="12">
        <v>537</v>
      </c>
      <c r="D23" s="12">
        <v>9088</v>
      </c>
      <c r="E23" s="11" t="s">
        <v>24</v>
      </c>
      <c r="F23" s="11" t="s">
        <v>22</v>
      </c>
      <c r="G23" s="19" t="s">
        <v>30</v>
      </c>
    </row>
    <row r="24" spans="1:7" s="8" customFormat="1" ht="25.5">
      <c r="A24" s="18">
        <v>21</v>
      </c>
      <c r="B24" s="11" t="s">
        <v>79</v>
      </c>
      <c r="C24" s="12">
        <v>537</v>
      </c>
      <c r="D24" s="12">
        <v>5904</v>
      </c>
      <c r="E24" s="11" t="s">
        <v>23</v>
      </c>
      <c r="F24" s="11" t="s">
        <v>14</v>
      </c>
      <c r="G24" s="19" t="s">
        <v>3</v>
      </c>
    </row>
    <row r="25" spans="1:7" s="8" customFormat="1" ht="12.75">
      <c r="A25" s="18">
        <v>22</v>
      </c>
      <c r="B25" s="11" t="s">
        <v>80</v>
      </c>
      <c r="C25" s="12">
        <v>363</v>
      </c>
      <c r="D25" s="12">
        <v>3626</v>
      </c>
      <c r="E25" s="11" t="s">
        <v>28</v>
      </c>
      <c r="F25" s="11" t="s">
        <v>14</v>
      </c>
      <c r="G25" s="19" t="s">
        <v>25</v>
      </c>
    </row>
    <row r="26" spans="1:7" s="8" customFormat="1" ht="25.5">
      <c r="A26" s="18">
        <v>23</v>
      </c>
      <c r="B26" s="11" t="s">
        <v>81</v>
      </c>
      <c r="C26" s="12">
        <v>12</v>
      </c>
      <c r="D26" s="12">
        <v>118</v>
      </c>
      <c r="E26" s="11" t="s">
        <v>23</v>
      </c>
      <c r="F26" s="11" t="s">
        <v>14</v>
      </c>
      <c r="G26" s="19" t="s">
        <v>3</v>
      </c>
    </row>
    <row r="27" spans="1:7" s="8" customFormat="1" ht="38.25" customHeight="1">
      <c r="A27" s="18">
        <v>24</v>
      </c>
      <c r="B27" s="11" t="s">
        <v>82</v>
      </c>
      <c r="C27" s="12">
        <v>16</v>
      </c>
      <c r="D27" s="12">
        <v>164</v>
      </c>
      <c r="E27" s="11" t="s">
        <v>58</v>
      </c>
      <c r="F27" s="11" t="s">
        <v>34</v>
      </c>
      <c r="G27" s="19" t="s">
        <v>12</v>
      </c>
    </row>
    <row r="28" spans="1:7" s="8" customFormat="1" ht="38.25" customHeight="1">
      <c r="A28" s="18">
        <v>25</v>
      </c>
      <c r="B28" s="11" t="s">
        <v>83</v>
      </c>
      <c r="C28" s="12">
        <v>16</v>
      </c>
      <c r="D28" s="12">
        <v>157</v>
      </c>
      <c r="E28" s="11" t="s">
        <v>58</v>
      </c>
      <c r="F28" s="11" t="s">
        <v>34</v>
      </c>
      <c r="G28" s="19" t="s">
        <v>13</v>
      </c>
    </row>
    <row r="29" spans="1:7" s="8" customFormat="1" ht="25.5">
      <c r="A29" s="18">
        <v>26</v>
      </c>
      <c r="B29" s="11" t="s">
        <v>84</v>
      </c>
      <c r="C29" s="12">
        <v>125</v>
      </c>
      <c r="D29" s="12">
        <v>1247</v>
      </c>
      <c r="E29" s="11" t="s">
        <v>49</v>
      </c>
      <c r="F29" s="11" t="s">
        <v>16</v>
      </c>
      <c r="G29" s="19" t="s">
        <v>2</v>
      </c>
    </row>
    <row r="30" spans="1:7" s="8" customFormat="1" ht="25.5">
      <c r="A30" s="18">
        <v>27</v>
      </c>
      <c r="B30" s="11" t="s">
        <v>85</v>
      </c>
      <c r="C30" s="12">
        <v>1387</v>
      </c>
      <c r="D30" s="12">
        <v>13447</v>
      </c>
      <c r="E30" s="11" t="s">
        <v>23</v>
      </c>
      <c r="F30" s="11" t="s">
        <v>14</v>
      </c>
      <c r="G30" s="19" t="s">
        <v>50</v>
      </c>
    </row>
    <row r="31" spans="1:7" ht="28.5" customHeight="1" thickBot="1">
      <c r="A31" s="63" t="s">
        <v>61</v>
      </c>
      <c r="B31" s="64"/>
      <c r="C31" s="64"/>
      <c r="D31" s="64"/>
      <c r="E31" s="64"/>
      <c r="F31" s="64"/>
      <c r="G31" s="65"/>
    </row>
    <row r="34" spans="3:4" ht="12.75">
      <c r="C34" s="15">
        <f>SUM(C4:C30)</f>
        <v>8914</v>
      </c>
      <c r="D34" s="15">
        <f>SUM(D4:D30)</f>
        <v>144341</v>
      </c>
    </row>
  </sheetData>
  <sheetProtection/>
  <mergeCells count="3">
    <mergeCell ref="A1:G1"/>
    <mergeCell ref="A2:G2"/>
    <mergeCell ref="A31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54.8515625" style="0" customWidth="1"/>
    <col min="2" max="2" width="20.421875" style="0" customWidth="1"/>
    <col min="3" max="3" width="22.8515625" style="0" customWidth="1"/>
  </cols>
  <sheetData>
    <row r="1" spans="1:3" ht="15.75">
      <c r="A1" s="21"/>
      <c r="B1" s="20"/>
      <c r="C1" s="20"/>
    </row>
    <row r="2" spans="1:3" ht="15.75">
      <c r="A2" s="21"/>
      <c r="B2" s="20"/>
      <c r="C2" s="20"/>
    </row>
    <row r="3" spans="1:3" ht="36.75" customHeight="1" thickBot="1">
      <c r="A3" s="22"/>
      <c r="B3" s="23"/>
      <c r="C3" s="22"/>
    </row>
    <row r="4" spans="1:3" ht="15.75">
      <c r="A4" s="21"/>
      <c r="B4" s="20"/>
      <c r="C4" s="20"/>
    </row>
    <row r="5" spans="1:3" ht="16.5" thickBot="1">
      <c r="A5" s="22"/>
      <c r="B5" s="23"/>
      <c r="C5" s="22"/>
    </row>
    <row r="6" spans="1:3" ht="49.5" customHeight="1" thickBot="1">
      <c r="A6" s="22"/>
      <c r="B6" s="23"/>
      <c r="C6" s="22"/>
    </row>
    <row r="7" spans="1:3" ht="49.5" customHeight="1" thickBot="1">
      <c r="A7" s="22"/>
      <c r="B7" s="23"/>
      <c r="C7" s="22"/>
    </row>
    <row r="8" spans="1:3" ht="16.5" thickBot="1">
      <c r="A8" s="22"/>
      <c r="B8" s="23"/>
      <c r="C8" s="22"/>
    </row>
    <row r="9" spans="1:3" ht="16.5" thickBot="1">
      <c r="A9" s="22"/>
      <c r="B9" s="23"/>
      <c r="C9" s="22"/>
    </row>
    <row r="10" spans="1:3" ht="16.5" thickBot="1">
      <c r="A10" s="22"/>
      <c r="B10" s="23"/>
      <c r="C10" s="22"/>
    </row>
    <row r="11" spans="1:3" ht="16.5" thickBot="1">
      <c r="A11" s="22"/>
      <c r="B11" s="23"/>
      <c r="C11" s="22"/>
    </row>
    <row r="12" spans="1:3" ht="34.5" customHeight="1" thickBot="1">
      <c r="A12" s="22"/>
      <c r="B12" s="23"/>
      <c r="C12" s="22"/>
    </row>
    <row r="13" spans="1:3" ht="34.5" customHeight="1" thickBot="1">
      <c r="A13" s="22"/>
      <c r="B13" s="23"/>
      <c r="C13" s="22"/>
    </row>
    <row r="14" spans="1:3" ht="37.5" customHeight="1" thickBot="1">
      <c r="A14" s="22"/>
      <c r="B14" s="23"/>
      <c r="C14" s="22"/>
    </row>
    <row r="15" spans="1:3" ht="27" customHeight="1" thickBot="1">
      <c r="A15" s="22"/>
      <c r="B15" s="23"/>
      <c r="C15" s="22"/>
    </row>
    <row r="16" spans="1:3" ht="16.5" thickBot="1">
      <c r="A16" s="22"/>
      <c r="B16" s="23"/>
      <c r="C16" s="22"/>
    </row>
    <row r="17" spans="1:3" ht="16.5" thickBot="1">
      <c r="A17" s="22"/>
      <c r="B17" s="23"/>
      <c r="C17" s="22"/>
    </row>
    <row r="18" spans="1:3" ht="16.5" thickBot="1">
      <c r="A18" s="22"/>
      <c r="B18" s="23"/>
      <c r="C18" s="22"/>
    </row>
    <row r="19" spans="1:3" ht="51.75" customHeight="1" thickBot="1">
      <c r="A19" s="22"/>
      <c r="B19" s="23"/>
      <c r="C19" s="22"/>
    </row>
    <row r="20" spans="1:3" ht="16.5" thickBot="1">
      <c r="A20" s="22"/>
      <c r="B20" s="23"/>
      <c r="C20" s="22"/>
    </row>
    <row r="21" spans="1:3" ht="16.5" thickBot="1">
      <c r="A21" s="22"/>
      <c r="B21" s="24"/>
      <c r="C21" s="22"/>
    </row>
    <row r="22" spans="1:3" ht="48" customHeight="1" thickBot="1">
      <c r="A22" s="22"/>
      <c r="B22" s="23"/>
      <c r="C22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user</cp:lastModifiedBy>
  <cp:lastPrinted>2015-02-13T11:23:43Z</cp:lastPrinted>
  <dcterms:created xsi:type="dcterms:W3CDTF">2014-08-27T10:16:52Z</dcterms:created>
  <dcterms:modified xsi:type="dcterms:W3CDTF">2015-02-13T16:19:44Z</dcterms:modified>
  <cp:category/>
  <cp:version/>
  <cp:contentType/>
  <cp:contentStatus/>
</cp:coreProperties>
</file>