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БЮДЖЕТ\2024-2026\1 чтение\"/>
    </mc:Choice>
  </mc:AlternateContent>
  <xr:revisionPtr revIDLastSave="0" documentId="13_ncr:1_{7DAEF531-039D-4365-8108-3650D09728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года'!$9:$10</definedName>
    <definedName name="_xlnm.Print_Area" localSheetId="0">'Все года'!$A$1:$BG$170</definedName>
  </definedNames>
  <calcPr calcId="191029"/>
</workbook>
</file>

<file path=xl/calcChain.xml><?xml version="1.0" encoding="utf-8"?>
<calcChain xmlns="http://schemas.openxmlformats.org/spreadsheetml/2006/main">
  <c r="AV52" i="1" l="1"/>
  <c r="AV51" i="1"/>
  <c r="AV44" i="1"/>
  <c r="AV43" i="1"/>
  <c r="AV170" i="1"/>
  <c r="BG170" i="1"/>
  <c r="BG16" i="1"/>
  <c r="BG15" i="1"/>
  <c r="BG14" i="1"/>
  <c r="AK170" i="1"/>
  <c r="AK168" i="1"/>
  <c r="AK163" i="1"/>
  <c r="AK162" i="1"/>
  <c r="AK160" i="1"/>
  <c r="AK159" i="1"/>
  <c r="AK158" i="1"/>
  <c r="AK157" i="1"/>
  <c r="AK156" i="1"/>
  <c r="AK106" i="1"/>
  <c r="AK105" i="1"/>
  <c r="AK95" i="1"/>
  <c r="AK19" i="1"/>
  <c r="AK18" i="1"/>
  <c r="AK16" i="1"/>
  <c r="AK15" i="1"/>
  <c r="AK14" i="1"/>
  <c r="AK13" i="1"/>
</calcChain>
</file>

<file path=xl/sharedStrings.xml><?xml version="1.0" encoding="utf-8"?>
<sst xmlns="http://schemas.openxmlformats.org/spreadsheetml/2006/main" count="939" uniqueCount="222">
  <si>
    <t xml:space="preserve">Ведомственную структуру расходов местного бюджета МО Низинское сельское поселение на 2024 год и на плановый период 2025 и 2026 годов 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</si>
  <si>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</si>
  <si>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</si>
  <si>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</si>
  <si>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</si>
  <si>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</si>
  <si>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</si>
  <si>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</si>
  <si>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</si>
  <si>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</si>
  <si>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</si>
  <si>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</si>
  <si>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</si>
  <si>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</si>
  <si>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</si>
  <si>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</si>
  <si>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</si>
  <si>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2025 г.</t>
  </si>
  <si>
    <t>2026 г.</t>
  </si>
  <si>
    <t>2026 г. (Ф)</t>
  </si>
  <si>
    <t>2026 г. (Р)</t>
  </si>
  <si>
    <t>2026 г. (М)</t>
  </si>
  <si>
    <t>2026 г. (П)</t>
  </si>
  <si>
    <t>903</t>
  </si>
  <si>
    <t>МЕСТНАЯ АДМИНИСТРАЦИЯ МУНИЦИПАЛЬНОГО ОБРАЗОВАНИЯ НИЗИНСКОЕ СЕЛЬСКОЕ ПОСЕЛЕНИЕ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</si>
  <si>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</si>
  <si>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</si>
  <si>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</si>
  <si>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</si>
  <si>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</si>
  <si>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образования, главы местной администрации</t>
  </si>
  <si>
    <t>99.0.00.00200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</si>
  <si>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</si>
  <si>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</si>
  <si>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</si>
  <si>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</si>
  <si>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аппаратов органов местного самоуправления</t>
  </si>
  <si>
    <t>99.0.00.00210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</si>
  <si>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</si>
  <si>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</si>
  <si>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</si>
  <si>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</si>
  <si>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</si>
  <si>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</si>
  <si>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</si>
  <si>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</si>
  <si>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Расходы по передаче полномочий по исполнению и контролю за исполнением бюджета поселения</t>
  </si>
  <si>
    <t>99.0.00.05010</t>
  </si>
  <si>
    <t>07</t>
  </si>
  <si>
    <t>Обеспечение проведения выборов и референдумов</t>
  </si>
  <si>
    <t>Прочие расходы в рамках полномочий органов местного самоуправления</t>
  </si>
  <si>
    <t>99.0.00.00280</t>
  </si>
  <si>
    <t>11</t>
  </si>
  <si>
    <t>Резервные фонды</t>
  </si>
  <si>
    <t>Резервные средства</t>
  </si>
  <si>
    <t>99.0.00.80060</t>
  </si>
  <si>
    <t>13</t>
  </si>
  <si>
    <t>Другие общегосударственные вопросы</t>
  </si>
  <si>
    <t>Мероприятия в области информирования населения, защиты информации</t>
  </si>
  <si>
    <t>17.4.01.01500</t>
  </si>
  <si>
    <t>Другие общегосударственные расходы в рамках расходов органов местного самоуправления</t>
  </si>
  <si>
    <t>99.0.00.00120</t>
  </si>
  <si>
    <t>Расходы на 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</si>
  <si>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</si>
  <si>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02</t>
  </si>
  <si>
    <t>НАЦИОНАЛЬНАЯ ОБОРОНА</t>
  </si>
  <si>
    <t>03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</si>
  <si>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</si>
  <si>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</si>
  <si>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</si>
  <si>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</si>
  <si>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</si>
  <si>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</si>
  <si>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профилактическим мерам, направленным на предупреждение экстремизма и терроризма</t>
  </si>
  <si>
    <t>01.4.01.01010</t>
  </si>
  <si>
    <t>Мероприятия по разработке проектной документации, созданию и подключению к РАСЦО местной системы оповещения населения по ГО и ЧС</t>
  </si>
  <si>
    <t>01.4.01.01020</t>
  </si>
  <si>
    <t>Мероприятия по проверке состояния, ремонту и установке пожарных гидрантов</t>
  </si>
  <si>
    <t>01.4.01.01040</t>
  </si>
  <si>
    <t>Мероприятия по обеспечению функционирования дежурно-диспетчерской службы муниципального образования</t>
  </si>
  <si>
    <t>01.4.01.01050</t>
  </si>
  <si>
    <t>Мероприятия в области гражданской обороны и защиты населения</t>
  </si>
  <si>
    <t>01.4.01.01060</t>
  </si>
  <si>
    <t>Мероприятия по содержанию источников противопожарного водоснабжения населенных пунктов</t>
  </si>
  <si>
    <t>01.4.01.01400</t>
  </si>
  <si>
    <t>НАЦИОНАЛЬНАЯ ЭКОНОМИКА</t>
  </si>
  <si>
    <t>09</t>
  </si>
  <si>
    <t>Дорожное хозяйство (дорожные фонды)</t>
  </si>
  <si>
    <t>Мероприятия по изготовлению технических паспортов, технических планов, кадастровых паспортов и оформление прав собственности на автомобильные дороги общего пользовния местного значения</t>
  </si>
  <si>
    <t>02.4.01.01060</t>
  </si>
  <si>
    <t>Мероприятия по содержанию автомобильных дорог общего пользования местного значения</t>
  </si>
  <si>
    <t>02.4.01.01070</t>
  </si>
  <si>
    <t>Мероприятия по ремонту автомобильных дорог общего пользования местного значения, дворовых территорий к многоквартирным домам, проездов к дворовым территориям</t>
  </si>
  <si>
    <t>02.4.01.01080</t>
  </si>
  <si>
    <t>Мероприятия по совершенствованию организации движения транспорта и пешеходов в местах повышенной опасности</t>
  </si>
  <si>
    <t>02.4.01.01110</t>
  </si>
  <si>
    <t>Мероприятия по повышению уровня обустройства автомобильных дорог общего пользования местного значения средствами организации дорожного движения</t>
  </si>
  <si>
    <t>02.4.01.01130</t>
  </si>
  <si>
    <t>Организация тематических мероприятий (спортивных и культурных) по формированию стереотипа законопослушного поведения, негативного отношения к нарушениям ПДД и профилактики детского дорожно-транспортного травматизма</t>
  </si>
  <si>
    <t>19.4.01.01530</t>
  </si>
  <si>
    <t>12</t>
  </si>
  <si>
    <t>Другие вопросы в области национальной экономики</t>
  </si>
  <si>
    <t>Мероприятия по созданию благоприятных условий для устойчивого развития малого и среднего предпринимательства</t>
  </si>
  <si>
    <t>16.4.01.01480</t>
  </si>
  <si>
    <t>Мероприятия по землеустройству и зелепользованию</t>
  </si>
  <si>
    <t>99.0.00.80030</t>
  </si>
  <si>
    <t>05</t>
  </si>
  <si>
    <t>ЖИЛИЩНО-КОММУНАЛЬНОЕ ХОЗЯЙСТВО</t>
  </si>
  <si>
    <t>Жилищное хозяйство</t>
  </si>
  <si>
    <t>Мероприятия по обеспечению жильем малоимущих граждан, признаных в установленном порядке нуждающимися в жилых помещениях, предоставленных по договорам социального найма</t>
  </si>
  <si>
    <t>15.4.01.01460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</si>
  <si>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</si>
  <si>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</si>
  <si>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по оплате взносов на капитальный ремонт и начислений соцнайма, коммунальных платежей за муниципальный жилищный фонд</t>
  </si>
  <si>
    <t>18.4.01.01370</t>
  </si>
  <si>
    <t>Мероприятия по проведению ремонта муниципального жилищного фонда</t>
  </si>
  <si>
    <t>18.4.01.01380</t>
  </si>
  <si>
    <t>Коммунальное хозяйство</t>
  </si>
  <si>
    <t>Мероприятия по подготовке обьектов коммунальной инфраструктуры к отопительному сезону</t>
  </si>
  <si>
    <t>07.4.01.01350</t>
  </si>
  <si>
    <t>Мероприятия по проектированию и строительству ливневой канализации с очистными сооружениями поверхностного стока.</t>
  </si>
  <si>
    <t>07.4.01.01570</t>
  </si>
  <si>
    <t>Мероприятия по содержанию и ремонту газопроводов</t>
  </si>
  <si>
    <t>12.4.01.01420</t>
  </si>
  <si>
    <t>Мероприятия по созданию благоприятных условий для устойчивого развития садоводческих и огороднических некоммерческих объединений граждан</t>
  </si>
  <si>
    <t>21.4.01.01560</t>
  </si>
  <si>
    <t>Мероприятие "Строительство ливневой канализации по ул. Суворовская в дер. Низино"</t>
  </si>
  <si>
    <t>22.4.01.01580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</si>
  <si>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</si>
  <si>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</si>
  <si>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</si>
  <si>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Мероприятия по оплате за поставку электроэнергии, эксплуатации и ремонту линии уличного освещения</t>
  </si>
  <si>
    <t>03.4.01.01140</t>
  </si>
  <si>
    <t>Мероприятия по содержанию мест захоронения ВОВ</t>
  </si>
  <si>
    <t>03.4.01.01150</t>
  </si>
  <si>
    <t>Мероприятия по ликвидации несанкционированных свалок на территории сельского поселения</t>
  </si>
  <si>
    <t>03.4.01.01160</t>
  </si>
  <si>
    <t>Мероприятия по обустройству зон массового отдыха населения</t>
  </si>
  <si>
    <t>03.4.01.01170</t>
  </si>
  <si>
    <t>Мероприятия по санитарно-эпидемиологическому содержанию территории поселения и её благоустройству</t>
  </si>
  <si>
    <t>03.4.01.01180</t>
  </si>
  <si>
    <t>Мероприятия по созданию мест (площадок) накопления твердых коммунальных отходов</t>
  </si>
  <si>
    <t>03.4.01.01190</t>
  </si>
  <si>
    <t>Мероприятия на реализацию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</si>
  <si>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08.4.01.01290</t>
  </si>
  <si>
    <t>Мероприятия на реализацию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</si>
  <si>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08.4.01.01300</t>
  </si>
  <si>
    <t>08.4.01.S4660</t>
  </si>
  <si>
    <t>08.4.01.S4770</t>
  </si>
  <si>
    <t>Мероприятие "Благоустройство дворовых территорий Низинского сельского поселения"</t>
  </si>
  <si>
    <t>13.4.01.01430</t>
  </si>
  <si>
    <t>Мероприятие "Благоустройство общественных территорий Низинского сельского поселения"</t>
  </si>
  <si>
    <t>13.4.01.01440</t>
  </si>
  <si>
    <t>ОБРАЗОВАНИЕ</t>
  </si>
  <si>
    <t>Молодежная политика</t>
  </si>
  <si>
    <t>Мероприятия по созданию условий для развития молодежи, в том числе инвалидов и лиц с ограниченными возможностями здоровья, повышения уровня сомореализации и интеграции в социальную, общественно-политическую и культурную жизнь общества</t>
  </si>
  <si>
    <t>20.4.01.01550</t>
  </si>
  <si>
    <t>Субсидии бюджетным учреждениям на иные цели</t>
  </si>
  <si>
    <t>612</t>
  </si>
  <si>
    <t>Мероприятия по содействию трудовой адаптации и занятости молодежи</t>
  </si>
  <si>
    <t>20.4.01.S4330</t>
  </si>
  <si>
    <t>08</t>
  </si>
  <si>
    <t>КУЛЬТУРА, КИНЕМАТОГРАФИЯ</t>
  </si>
  <si>
    <t>Культура</t>
  </si>
  <si>
    <t>Предоставление муниципальным бюджетным учреждениям субсидии на обеспечение деятельности культуры</t>
  </si>
  <si>
    <t>04.4.01.00240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</si>
  <si>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</si>
  <si>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</si>
  <si>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выплат стимулирующего характера работникам муниципальных учреждений ЛО</t>
  </si>
  <si>
    <t>04.4.01.S0360</t>
  </si>
  <si>
    <t>Мероприятия на поддержку развития общественной инфраструктуры муниципального значения</t>
  </si>
  <si>
    <t>04.4.01.S4840</t>
  </si>
  <si>
    <t>Мероприятие "Капитальный ремонт здания библиотеки в дер. Санино"</t>
  </si>
  <si>
    <t>22.4.01.01600</t>
  </si>
  <si>
    <t>Мероприятие "Приобретение пассажирского автобуса для обеспечения функционирования Центра культуры, спорта и молодежной политики МО Низинское сельское поселение"</t>
  </si>
  <si>
    <t>22.4.01.01610</t>
  </si>
  <si>
    <t>СОЦИАЛЬНАЯ ПОЛИТИКА</t>
  </si>
  <si>
    <t>Пенсионное обеспечение</t>
  </si>
  <si>
    <t>Мероприятия по пенсионному обеспечению муниципальных служащих</t>
  </si>
  <si>
    <t>06.4.01.01250</t>
  </si>
  <si>
    <t>Иные пенсии, социальные доплаты к пенсиям</t>
  </si>
  <si>
    <t>312</t>
  </si>
  <si>
    <t>Социальное обеспечение населения</t>
  </si>
  <si>
    <t>Социальные выплаты отдельным категориям граждан МО Низинское сельское поселение</t>
  </si>
  <si>
    <t>06.4.01.01240</t>
  </si>
  <si>
    <t>Пособия, компенсации, меры социальной поддержки по публичным нормативным обязательствам</t>
  </si>
  <si>
    <t>313</t>
  </si>
  <si>
    <t>ФИЗИЧЕСКАЯ КУЛЬТУРА И СПОРТ</t>
  </si>
  <si>
    <t>Физическая культура</t>
  </si>
  <si>
    <t>Предоставление муниципальным бюджетным учреждениям субсидии на обеспечение деятельности физической культуры и спорта</t>
  </si>
  <si>
    <t>05.4.01.00230</t>
  </si>
  <si>
    <t>Расходы на организацию комплексных мероприятий по пропаганде здорового образа жизни, в том числе физической культуры и спорта, направленных на профилактику наркомании и токсикомании</t>
  </si>
  <si>
    <t>14.4.01.01450</t>
  </si>
  <si>
    <t>Мероприятие "Строительство крытого плоскостного спортивного сооружения в дер. Низино"</t>
  </si>
  <si>
    <t>22.4.01.01570</t>
  </si>
  <si>
    <t>Мероприятие "Капитальный ремонт спортивной площадки в дер. Низино"</t>
  </si>
  <si>
    <t>22.4.01.01590</t>
  </si>
  <si>
    <t>953</t>
  </si>
  <si>
    <t>СОВЕТ ДЕПУТАТОВ МУНИЦИПАЛЬНОГО ОБРАЗОВАНИЯ НИЗИНСКОЕ СЕЛЬСКОЕ ПОСЕЛЕНИЕ МУНЦИПАЛЬНОГО ОБРАЗОВАНИЯ ЛОМОНОСОВСКОГО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</si>
  <si>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</si>
  <si>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</si>
  <si>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государственных (муниципальных) органов привлекаемым лицам</t>
  </si>
  <si>
    <t>123</t>
  </si>
  <si>
    <t>Расходы по передаче полномочий по осуществлению внешнего муниципального финансового контроля МО Низинское сельское поселение</t>
  </si>
  <si>
    <t>99.0.00.05030</t>
  </si>
  <si>
    <t>Всего</t>
  </si>
  <si>
    <t>(тыс. руб.)</t>
  </si>
  <si>
    <t>2015 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</si>
  <si>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</si>
  <si>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</si>
  <si>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</si>
  <si>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</si>
  <si>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</si>
  <si>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</si>
  <si>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</si>
  <si>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</si>
  <si>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</si>
  <si>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УТВЕРЖДЕНО</t>
  </si>
  <si>
    <t>Решением Совета депутатов</t>
  </si>
  <si>
    <t>МО Низинское сельское поселение</t>
  </si>
  <si>
    <t xml:space="preserve"> от ___ ноября 2023г. №___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</si>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</sst>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"/>
    <numFmt numFmtId="165" formatCode="#,##0.0"/>
    <numFmt numFmtId="166" formatCode="000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8"/>
      <name val="Calibri"/>
      <family val="2"/>
      <scheme val="minor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Alignment="1">
      <alignment horizontal="left" vertical="top" wrapText="1"/>
    </xf>
    <xf numFmtId="165" fontId="9" fillId="2" borderId="1" xfId="1" applyNumberFormat="1" applyFont="1" applyAlignment="1">
      <alignment vertical="top" wrapText="1"/>
    </xf>
    <xf numFmtId="166" fontId="9" fillId="2" borderId="1" xfId="1" applyNumberFormat="1" applyFont="1" applyAlignment="1">
      <alignment horizontal="left" vertical="center"/>
    </xf>
    <xf numFmtId="166" fontId="9" fillId="2" borderId="1" xfId="1" applyNumberFormat="1" applyFont="1" applyAlignment="1">
      <alignment vertical="center"/>
    </xf>
    <xf numFmtId="165" fontId="9" fillId="2" borderId="1" xfId="1" applyNumberFormat="1" applyFont="1" applyAlignment="1">
      <alignment horizontal="left" vertical="center"/>
    </xf>
    <xf numFmtId="165" fontId="9" fillId="2" borderId="1" xfId="1" applyNumberFormat="1" applyFont="1" applyAlignment="1">
      <alignment vertical="center"/>
    </xf>
    <xf numFmtId="0" fontId="10" fillId="0" borderId="0" xfId="0" applyFont="1"/>
  </cellXfs>
  <cellStyles count="2">
    <cellStyle name="Обычный" xfId="0" builtinId="0"/>
    <cellStyle name="Обычный_Прил.6-7  реш ноябрь исправленный" xfId="1" xr:uid="{48564C0B-7C45-4D97-9072-C3400BC81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170"/>
  <sheetViews>
    <sheetView showGridLines="0" tabSelected="1" zoomScaleNormal="100" workbookViewId="0">
      <selection activeCell="BL54" sqref="BL54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36" width="8" hidden="1"/>
    <col min="37" max="37" width="26" customWidth="1"/>
    <col min="38" max="47" width="8" hidden="1"/>
    <col min="48" max="48" width="26" customWidth="1"/>
    <col min="49" max="58" width="8" hidden="1"/>
    <col min="59" max="59" width="26" customWidth="1"/>
    <col min="60" max="60" width="8" hidden="1"/>
  </cols>
  <sheetData>
    <row r="1" spans="1:71" ht="15.75" customHeight="1" x14ac:dyDescent="0.25"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 t="s">
        <v>217</v>
      </c>
      <c r="AW1" s="22"/>
      <c r="AX1" s="22"/>
      <c r="AY1" s="22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</row>
    <row r="2" spans="1:71" ht="15.75" x14ac:dyDescent="0.25"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 t="s">
        <v>218</v>
      </c>
      <c r="AW2" s="24"/>
      <c r="AX2" s="24"/>
      <c r="AY2" s="24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1:71" ht="15.75" x14ac:dyDescent="0.25"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 t="s">
        <v>219</v>
      </c>
      <c r="AW3" s="26"/>
      <c r="AX3" s="26"/>
      <c r="AY3" s="26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</row>
    <row r="4" spans="1:71" ht="15.75" x14ac:dyDescent="0.25"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 t="s">
        <v>220</v>
      </c>
      <c r="AW4" s="26"/>
      <c r="AX4" s="26"/>
      <c r="AY4" s="26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</row>
    <row r="5" spans="1:71" ht="22.5" customHeight="1" x14ac:dyDescent="0.25">
      <c r="BG5" s="28" t="s">
        <v>221</v>
      </c>
    </row>
    <row r="6" spans="1:71" ht="19.899999999999999" customHeight="1" x14ac:dyDescent="0.25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71" ht="15" x14ac:dyDescent="0.25"/>
    <row r="8" spans="1:71" ht="18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 t="s">
        <v>206</v>
      </c>
      <c r="BH8" s="1"/>
    </row>
    <row r="9" spans="1:71" ht="15" customHeight="1" x14ac:dyDescent="0.25">
      <c r="A9" s="18" t="s">
        <v>6</v>
      </c>
      <c r="B9" s="21" t="s">
        <v>7</v>
      </c>
      <c r="C9" s="21" t="s">
        <v>8</v>
      </c>
      <c r="D9" s="21" t="s">
        <v>9</v>
      </c>
      <c r="E9" s="21" t="s">
        <v>10</v>
      </c>
      <c r="F9" s="21" t="s">
        <v>10</v>
      </c>
      <c r="G9" s="21" t="s">
        <v>10</v>
      </c>
      <c r="H9" s="21" t="s">
        <v>10</v>
      </c>
      <c r="I9" s="21" t="s">
        <v>10</v>
      </c>
      <c r="J9" s="21" t="s">
        <v>10</v>
      </c>
      <c r="K9" s="21" t="s">
        <v>10</v>
      </c>
      <c r="L9" s="21" t="s">
        <v>10</v>
      </c>
      <c r="M9" s="21" t="s">
        <v>10</v>
      </c>
      <c r="N9" s="21" t="s">
        <v>10</v>
      </c>
      <c r="O9" s="21" t="s">
        <v>10</v>
      </c>
      <c r="P9" s="21" t="s">
        <v>10</v>
      </c>
      <c r="Q9" s="21" t="s">
        <v>10</v>
      </c>
      <c r="R9" s="21" t="s">
        <v>10</v>
      </c>
      <c r="S9" s="21" t="s">
        <v>10</v>
      </c>
      <c r="T9" s="21" t="s">
        <v>11</v>
      </c>
      <c r="U9" s="21" t="s">
        <v>12</v>
      </c>
      <c r="V9" s="21" t="s">
        <v>13</v>
      </c>
      <c r="W9" s="21" t="s">
        <v>14</v>
      </c>
      <c r="X9" s="21" t="s">
        <v>15</v>
      </c>
      <c r="Y9" s="21" t="s">
        <v>16</v>
      </c>
      <c r="Z9" s="18" t="s">
        <v>6</v>
      </c>
      <c r="AA9" s="18" t="s">
        <v>1</v>
      </c>
      <c r="AB9" s="18" t="s">
        <v>2</v>
      </c>
      <c r="AC9" s="18" t="s">
        <v>3</v>
      </c>
      <c r="AD9" s="18" t="s">
        <v>4</v>
      </c>
      <c r="AE9" s="18" t="s">
        <v>5</v>
      </c>
      <c r="AF9" s="18" t="s">
        <v>1</v>
      </c>
      <c r="AG9" s="18" t="s">
        <v>2</v>
      </c>
      <c r="AH9" s="18" t="s">
        <v>3</v>
      </c>
      <c r="AI9" s="18" t="s">
        <v>4</v>
      </c>
      <c r="AJ9" s="18" t="s">
        <v>5</v>
      </c>
      <c r="AK9" s="18" t="s">
        <v>216</v>
      </c>
      <c r="AL9" s="18" t="s">
        <v>207</v>
      </c>
      <c r="AM9" s="18" t="s">
        <v>208</v>
      </c>
      <c r="AN9" s="18" t="s">
        <v>209</v>
      </c>
      <c r="AO9" s="18" t="s">
        <v>210</v>
      </c>
      <c r="AP9" s="18" t="s">
        <v>211</v>
      </c>
      <c r="AQ9" s="18" t="s">
        <v>212</v>
      </c>
      <c r="AR9" s="18" t="s">
        <v>213</v>
      </c>
      <c r="AS9" s="18" t="s">
        <v>214</v>
      </c>
      <c r="AT9" s="18" t="s">
        <v>215</v>
      </c>
      <c r="AU9" s="18" t="s">
        <v>216</v>
      </c>
      <c r="AV9" s="18" t="s">
        <v>17</v>
      </c>
      <c r="AW9" s="18" t="s">
        <v>18</v>
      </c>
      <c r="AX9" s="18" t="s">
        <v>19</v>
      </c>
      <c r="AY9" s="18" t="s">
        <v>20</v>
      </c>
      <c r="AZ9" s="18" t="s">
        <v>21</v>
      </c>
      <c r="BA9" s="18" t="s">
        <v>22</v>
      </c>
      <c r="BB9" s="18" t="s">
        <v>18</v>
      </c>
      <c r="BC9" s="18" t="s">
        <v>19</v>
      </c>
      <c r="BD9" s="18" t="s">
        <v>20</v>
      </c>
      <c r="BE9" s="18" t="s">
        <v>21</v>
      </c>
      <c r="BF9" s="18" t="s">
        <v>22</v>
      </c>
      <c r="BG9" s="18" t="s">
        <v>18</v>
      </c>
      <c r="BH9" s="18" t="s">
        <v>6</v>
      </c>
    </row>
    <row r="10" spans="1:71" ht="15" customHeight="1" x14ac:dyDescent="0.25">
      <c r="A10" s="18"/>
      <c r="B10" s="21" t="s">
        <v>7</v>
      </c>
      <c r="C10" s="21" t="s">
        <v>8</v>
      </c>
      <c r="D10" s="21" t="s">
        <v>9</v>
      </c>
      <c r="E10" s="21" t="s">
        <v>10</v>
      </c>
      <c r="F10" s="21" t="s">
        <v>10</v>
      </c>
      <c r="G10" s="21" t="s">
        <v>10</v>
      </c>
      <c r="H10" s="21" t="s">
        <v>10</v>
      </c>
      <c r="I10" s="21" t="s">
        <v>10</v>
      </c>
      <c r="J10" s="21" t="s">
        <v>10</v>
      </c>
      <c r="K10" s="21" t="s">
        <v>10</v>
      </c>
      <c r="L10" s="21" t="s">
        <v>10</v>
      </c>
      <c r="M10" s="21" t="s">
        <v>10</v>
      </c>
      <c r="N10" s="21" t="s">
        <v>10</v>
      </c>
      <c r="O10" s="21" t="s">
        <v>10</v>
      </c>
      <c r="P10" s="21" t="s">
        <v>10</v>
      </c>
      <c r="Q10" s="21" t="s">
        <v>10</v>
      </c>
      <c r="R10" s="21" t="s">
        <v>10</v>
      </c>
      <c r="S10" s="21" t="s">
        <v>10</v>
      </c>
      <c r="T10" s="21" t="s">
        <v>11</v>
      </c>
      <c r="U10" s="21" t="s">
        <v>12</v>
      </c>
      <c r="V10" s="21" t="s">
        <v>13</v>
      </c>
      <c r="W10" s="21" t="s">
        <v>14</v>
      </c>
      <c r="X10" s="21" t="s">
        <v>15</v>
      </c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 t="s">
        <v>1</v>
      </c>
      <c r="AL10" s="18" t="s">
        <v>1</v>
      </c>
      <c r="AM10" s="18" t="s">
        <v>1</v>
      </c>
      <c r="AN10" s="18" t="s">
        <v>1</v>
      </c>
      <c r="AO10" s="18" t="s">
        <v>1</v>
      </c>
      <c r="AP10" s="18" t="s">
        <v>1</v>
      </c>
      <c r="AQ10" s="18" t="s">
        <v>1</v>
      </c>
      <c r="AR10" s="18" t="s">
        <v>1</v>
      </c>
      <c r="AS10" s="18" t="s">
        <v>1</v>
      </c>
      <c r="AT10" s="18" t="s">
        <v>1</v>
      </c>
      <c r="AU10" s="18" t="s">
        <v>1</v>
      </c>
      <c r="AV10" s="18" t="s">
        <v>1</v>
      </c>
      <c r="AW10" s="18" t="s">
        <v>1</v>
      </c>
      <c r="AX10" s="18" t="s">
        <v>2</v>
      </c>
      <c r="AY10" s="18" t="s">
        <v>3</v>
      </c>
      <c r="AZ10" s="18" t="s">
        <v>4</v>
      </c>
      <c r="BA10" s="18" t="s">
        <v>5</v>
      </c>
      <c r="BB10" s="18" t="s">
        <v>1</v>
      </c>
      <c r="BC10" s="18" t="s">
        <v>2</v>
      </c>
      <c r="BD10" s="18" t="s">
        <v>3</v>
      </c>
      <c r="BE10" s="18" t="s">
        <v>4</v>
      </c>
      <c r="BF10" s="18" t="s">
        <v>5</v>
      </c>
      <c r="BG10" s="18" t="s">
        <v>1</v>
      </c>
      <c r="BH10" s="18"/>
    </row>
    <row r="11" spans="1:71" ht="15" hidden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71" ht="63" x14ac:dyDescent="0.25">
      <c r="A12" s="5" t="s">
        <v>24</v>
      </c>
      <c r="B12" s="4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/>
      <c r="AA12" s="7">
        <v>152638.1</v>
      </c>
      <c r="AB12" s="7">
        <v>328.5</v>
      </c>
      <c r="AC12" s="7">
        <v>4284.5</v>
      </c>
      <c r="AD12" s="7"/>
      <c r="AE12" s="7">
        <v>2872.5</v>
      </c>
      <c r="AF12" s="7"/>
      <c r="AG12" s="7"/>
      <c r="AH12" s="7"/>
      <c r="AI12" s="7"/>
      <c r="AJ12" s="7"/>
      <c r="AK12" s="7">
        <v>152638.1</v>
      </c>
      <c r="AL12" s="7">
        <v>150571.20000000001</v>
      </c>
      <c r="AM12" s="7">
        <v>339.9</v>
      </c>
      <c r="AN12" s="7">
        <v>2165.4</v>
      </c>
      <c r="AO12" s="7"/>
      <c r="AP12" s="7">
        <v>2165</v>
      </c>
      <c r="AQ12" s="7"/>
      <c r="AR12" s="7"/>
      <c r="AS12" s="7"/>
      <c r="AT12" s="7"/>
      <c r="AU12" s="7"/>
      <c r="AV12" s="7">
        <v>150571.20000000001</v>
      </c>
      <c r="AW12" s="7">
        <v>144027.6</v>
      </c>
      <c r="AX12" s="7"/>
      <c r="AY12" s="7">
        <v>2045.1</v>
      </c>
      <c r="AZ12" s="7"/>
      <c r="BA12" s="7">
        <v>2124.9</v>
      </c>
      <c r="BB12" s="7"/>
      <c r="BC12" s="7"/>
      <c r="BD12" s="7"/>
      <c r="BE12" s="7"/>
      <c r="BF12" s="7"/>
      <c r="BG12" s="7">
        <v>144027.6</v>
      </c>
      <c r="BH12" s="5"/>
    </row>
    <row r="13" spans="1:71" ht="31.5" x14ac:dyDescent="0.25">
      <c r="A13" s="5" t="s">
        <v>27</v>
      </c>
      <c r="B13" s="4" t="s">
        <v>23</v>
      </c>
      <c r="C13" s="4" t="s">
        <v>25</v>
      </c>
      <c r="D13" s="4" t="s">
        <v>26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/>
      <c r="AA13" s="7">
        <v>21528.9</v>
      </c>
      <c r="AB13" s="7"/>
      <c r="AC13" s="7">
        <v>3.5</v>
      </c>
      <c r="AD13" s="7"/>
      <c r="AE13" s="7"/>
      <c r="AF13" s="7"/>
      <c r="AG13" s="7"/>
      <c r="AH13" s="7"/>
      <c r="AI13" s="7"/>
      <c r="AJ13" s="7"/>
      <c r="AK13" s="7">
        <f>21528.9-0.2</f>
        <v>21528.7</v>
      </c>
      <c r="AL13" s="7">
        <v>20627.5</v>
      </c>
      <c r="AM13" s="7"/>
      <c r="AN13" s="7">
        <v>3.5</v>
      </c>
      <c r="AO13" s="7"/>
      <c r="AP13" s="7"/>
      <c r="AQ13" s="7"/>
      <c r="AR13" s="7"/>
      <c r="AS13" s="7"/>
      <c r="AT13" s="7"/>
      <c r="AU13" s="7"/>
      <c r="AV13" s="7">
        <v>20627.5</v>
      </c>
      <c r="AW13" s="7">
        <v>21517</v>
      </c>
      <c r="AX13" s="7"/>
      <c r="AY13" s="7">
        <v>3.5</v>
      </c>
      <c r="AZ13" s="7"/>
      <c r="BA13" s="7"/>
      <c r="BB13" s="7"/>
      <c r="BC13" s="7"/>
      <c r="BD13" s="7"/>
      <c r="BE13" s="7"/>
      <c r="BF13" s="7"/>
      <c r="BG13" s="7">
        <v>21517</v>
      </c>
      <c r="BH13" s="5"/>
    </row>
    <row r="14" spans="1:71" ht="94.5" x14ac:dyDescent="0.25">
      <c r="A14" s="5" t="s">
        <v>29</v>
      </c>
      <c r="B14" s="4" t="s">
        <v>23</v>
      </c>
      <c r="C14" s="4" t="s">
        <v>25</v>
      </c>
      <c r="D14" s="4" t="s">
        <v>28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/>
      <c r="AA14" s="7">
        <v>19229.599999999999</v>
      </c>
      <c r="AB14" s="7"/>
      <c r="AC14" s="7"/>
      <c r="AD14" s="7"/>
      <c r="AE14" s="7"/>
      <c r="AF14" s="7"/>
      <c r="AG14" s="7"/>
      <c r="AH14" s="7"/>
      <c r="AI14" s="7"/>
      <c r="AJ14" s="7"/>
      <c r="AK14" s="7">
        <f>19229.6-0.2</f>
        <v>19229.399999999998</v>
      </c>
      <c r="AL14" s="7">
        <v>19228.2</v>
      </c>
      <c r="AM14" s="7"/>
      <c r="AN14" s="7"/>
      <c r="AO14" s="7"/>
      <c r="AP14" s="7"/>
      <c r="AQ14" s="7"/>
      <c r="AR14" s="7"/>
      <c r="AS14" s="7"/>
      <c r="AT14" s="7"/>
      <c r="AU14" s="7"/>
      <c r="AV14" s="7">
        <v>19228.2</v>
      </c>
      <c r="AW14" s="7">
        <v>19981.099999999999</v>
      </c>
      <c r="AX14" s="7"/>
      <c r="AY14" s="7"/>
      <c r="AZ14" s="7"/>
      <c r="BA14" s="7"/>
      <c r="BB14" s="7"/>
      <c r="BC14" s="7"/>
      <c r="BD14" s="7"/>
      <c r="BE14" s="7"/>
      <c r="BF14" s="7"/>
      <c r="BG14" s="7">
        <f>19981.1+0.1</f>
        <v>19981.199999999997</v>
      </c>
      <c r="BH14" s="5"/>
    </row>
    <row r="15" spans="1:71" ht="47.25" x14ac:dyDescent="0.25">
      <c r="A15" s="8" t="s">
        <v>30</v>
      </c>
      <c r="B15" s="9" t="s">
        <v>23</v>
      </c>
      <c r="C15" s="9" t="s">
        <v>25</v>
      </c>
      <c r="D15" s="9" t="s">
        <v>28</v>
      </c>
      <c r="E15" s="9" t="s">
        <v>31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v>2413.1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>
        <f>2413.1-0.1</f>
        <v>2413</v>
      </c>
      <c r="AL15" s="11">
        <v>2509.1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2509.1</v>
      </c>
      <c r="AW15" s="11">
        <v>2608.9</v>
      </c>
      <c r="AX15" s="11"/>
      <c r="AY15" s="11"/>
      <c r="AZ15" s="11"/>
      <c r="BA15" s="11"/>
      <c r="BB15" s="11"/>
      <c r="BC15" s="11"/>
      <c r="BD15" s="11"/>
      <c r="BE15" s="11"/>
      <c r="BF15" s="11"/>
      <c r="BG15" s="11">
        <f>2608.9+0.1</f>
        <v>2609</v>
      </c>
      <c r="BH15" s="8"/>
    </row>
    <row r="16" spans="1:71" ht="31.5" x14ac:dyDescent="0.25">
      <c r="A16" s="12" t="s">
        <v>32</v>
      </c>
      <c r="B16" s="13" t="s">
        <v>23</v>
      </c>
      <c r="C16" s="13" t="s">
        <v>25</v>
      </c>
      <c r="D16" s="13" t="s">
        <v>28</v>
      </c>
      <c r="E16" s="13" t="s">
        <v>31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33</v>
      </c>
      <c r="U16" s="13"/>
      <c r="V16" s="14"/>
      <c r="W16" s="14"/>
      <c r="X16" s="14"/>
      <c r="Y16" s="14"/>
      <c r="Z16" s="12"/>
      <c r="AA16" s="15">
        <v>1854.3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f>1854.3-0.1</f>
        <v>1854.2</v>
      </c>
      <c r="AL16" s="15">
        <v>1928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1928</v>
      </c>
      <c r="AW16" s="15">
        <v>2004.7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5">
        <f>2004.7+0.1</f>
        <v>2004.8</v>
      </c>
      <c r="BH16" s="12"/>
    </row>
    <row r="17" spans="1:60" ht="78.75" x14ac:dyDescent="0.25">
      <c r="A17" s="12" t="s">
        <v>34</v>
      </c>
      <c r="B17" s="13" t="s">
        <v>23</v>
      </c>
      <c r="C17" s="13" t="s">
        <v>25</v>
      </c>
      <c r="D17" s="13" t="s">
        <v>28</v>
      </c>
      <c r="E17" s="13" t="s">
        <v>31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35</v>
      </c>
      <c r="U17" s="13"/>
      <c r="V17" s="14"/>
      <c r="W17" s="14"/>
      <c r="X17" s="14"/>
      <c r="Y17" s="14"/>
      <c r="Z17" s="12"/>
      <c r="AA17" s="15">
        <v>558.79999999999995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v>558.79999999999995</v>
      </c>
      <c r="AL17" s="15">
        <v>581.1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581.1</v>
      </c>
      <c r="AW17" s="15">
        <v>604.20000000000005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5">
        <v>604.20000000000005</v>
      </c>
      <c r="BH17" s="12"/>
    </row>
    <row r="18" spans="1:60" ht="31.5" x14ac:dyDescent="0.25">
      <c r="A18" s="8" t="s">
        <v>36</v>
      </c>
      <c r="B18" s="9" t="s">
        <v>23</v>
      </c>
      <c r="C18" s="9" t="s">
        <v>25</v>
      </c>
      <c r="D18" s="9" t="s">
        <v>28</v>
      </c>
      <c r="E18" s="9" t="s">
        <v>37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v>16435.400000000001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f>16435.4-0.1</f>
        <v>16435.300000000003</v>
      </c>
      <c r="AL18" s="11">
        <v>16719.099999999999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>
        <v>16719.099999999999</v>
      </c>
      <c r="AW18" s="11">
        <v>17372.2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1">
        <v>17372.2</v>
      </c>
      <c r="BH18" s="8"/>
    </row>
    <row r="19" spans="1:60" ht="31.5" x14ac:dyDescent="0.25">
      <c r="A19" s="12" t="s">
        <v>32</v>
      </c>
      <c r="B19" s="13" t="s">
        <v>23</v>
      </c>
      <c r="C19" s="13" t="s">
        <v>25</v>
      </c>
      <c r="D19" s="13" t="s">
        <v>28</v>
      </c>
      <c r="E19" s="13" t="s">
        <v>37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33</v>
      </c>
      <c r="U19" s="13"/>
      <c r="V19" s="14"/>
      <c r="W19" s="14"/>
      <c r="X19" s="14"/>
      <c r="Y19" s="14"/>
      <c r="Z19" s="12"/>
      <c r="AA19" s="15">
        <v>9832.2999999999993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>
        <f>9832.3-0.1</f>
        <v>9832.1999999999989</v>
      </c>
      <c r="AL19" s="15">
        <v>10224.1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>
        <v>10224.1</v>
      </c>
      <c r="AW19" s="15">
        <v>10631.7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>
        <v>10631.7</v>
      </c>
      <c r="BH19" s="12"/>
    </row>
    <row r="20" spans="1:60" ht="78.75" x14ac:dyDescent="0.25">
      <c r="A20" s="12" t="s">
        <v>34</v>
      </c>
      <c r="B20" s="13" t="s">
        <v>23</v>
      </c>
      <c r="C20" s="13" t="s">
        <v>25</v>
      </c>
      <c r="D20" s="13" t="s">
        <v>28</v>
      </c>
      <c r="E20" s="13" t="s">
        <v>37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35</v>
      </c>
      <c r="U20" s="13"/>
      <c r="V20" s="14"/>
      <c r="W20" s="14"/>
      <c r="X20" s="14"/>
      <c r="Y20" s="14"/>
      <c r="Z20" s="12"/>
      <c r="AA20" s="15">
        <v>2958.5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>
        <v>2958.5</v>
      </c>
      <c r="AL20" s="15">
        <v>3076.8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>
        <v>3076.8</v>
      </c>
      <c r="AW20" s="15">
        <v>3199.9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5">
        <v>3199.9</v>
      </c>
      <c r="BH20" s="12"/>
    </row>
    <row r="21" spans="1:60" ht="15.75" x14ac:dyDescent="0.25">
      <c r="A21" s="12" t="s">
        <v>38</v>
      </c>
      <c r="B21" s="13" t="s">
        <v>23</v>
      </c>
      <c r="C21" s="13" t="s">
        <v>25</v>
      </c>
      <c r="D21" s="13" t="s">
        <v>28</v>
      </c>
      <c r="E21" s="13" t="s">
        <v>37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39</v>
      </c>
      <c r="U21" s="13"/>
      <c r="V21" s="14"/>
      <c r="W21" s="14"/>
      <c r="X21" s="14"/>
      <c r="Y21" s="14"/>
      <c r="Z21" s="12"/>
      <c r="AA21" s="15">
        <v>3311.1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>
        <v>3311.1</v>
      </c>
      <c r="AL21" s="15">
        <v>3071.7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>
        <v>3071.7</v>
      </c>
      <c r="AW21" s="15">
        <v>3180.5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5">
        <v>3180.5</v>
      </c>
      <c r="BH21" s="12"/>
    </row>
    <row r="22" spans="1:60" ht="15.75" x14ac:dyDescent="0.25">
      <c r="A22" s="12" t="s">
        <v>40</v>
      </c>
      <c r="B22" s="13" t="s">
        <v>23</v>
      </c>
      <c r="C22" s="13" t="s">
        <v>25</v>
      </c>
      <c r="D22" s="13" t="s">
        <v>28</v>
      </c>
      <c r="E22" s="13" t="s">
        <v>37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41</v>
      </c>
      <c r="U22" s="13"/>
      <c r="V22" s="14"/>
      <c r="W22" s="14"/>
      <c r="X22" s="14"/>
      <c r="Y22" s="14"/>
      <c r="Z22" s="12"/>
      <c r="AA22" s="15">
        <v>327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327</v>
      </c>
      <c r="AL22" s="15">
        <v>340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340</v>
      </c>
      <c r="AW22" s="15">
        <v>353.6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5">
        <v>353.6</v>
      </c>
      <c r="BH22" s="12"/>
    </row>
    <row r="23" spans="1:60" ht="15.75" x14ac:dyDescent="0.25">
      <c r="A23" s="12" t="s">
        <v>42</v>
      </c>
      <c r="B23" s="13" t="s">
        <v>23</v>
      </c>
      <c r="C23" s="13" t="s">
        <v>25</v>
      </c>
      <c r="D23" s="13" t="s">
        <v>28</v>
      </c>
      <c r="E23" s="13" t="s">
        <v>37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43</v>
      </c>
      <c r="U23" s="13"/>
      <c r="V23" s="14"/>
      <c r="W23" s="14"/>
      <c r="X23" s="14"/>
      <c r="Y23" s="14"/>
      <c r="Z23" s="12"/>
      <c r="AA23" s="15">
        <v>1.5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>
        <v>1.5</v>
      </c>
      <c r="AL23" s="15">
        <v>1.5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>
        <v>1.5</v>
      </c>
      <c r="AW23" s="15">
        <v>1.5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5">
        <v>1.5</v>
      </c>
      <c r="BH23" s="12"/>
    </row>
    <row r="24" spans="1:60" ht="15.75" x14ac:dyDescent="0.25">
      <c r="A24" s="12" t="s">
        <v>44</v>
      </c>
      <c r="B24" s="13" t="s">
        <v>23</v>
      </c>
      <c r="C24" s="13" t="s">
        <v>25</v>
      </c>
      <c r="D24" s="13" t="s">
        <v>28</v>
      </c>
      <c r="E24" s="13" t="s">
        <v>37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45</v>
      </c>
      <c r="U24" s="13"/>
      <c r="V24" s="14"/>
      <c r="W24" s="14"/>
      <c r="X24" s="14"/>
      <c r="Y24" s="14"/>
      <c r="Z24" s="12"/>
      <c r="AA24" s="15">
        <v>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5</v>
      </c>
      <c r="AL24" s="15">
        <v>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5</v>
      </c>
      <c r="AW24" s="15">
        <v>5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5">
        <v>5</v>
      </c>
      <c r="BH24" s="12"/>
    </row>
    <row r="25" spans="1:60" ht="47.25" x14ac:dyDescent="0.25">
      <c r="A25" s="8" t="s">
        <v>46</v>
      </c>
      <c r="B25" s="9" t="s">
        <v>23</v>
      </c>
      <c r="C25" s="9" t="s">
        <v>25</v>
      </c>
      <c r="D25" s="9" t="s">
        <v>28</v>
      </c>
      <c r="E25" s="9" t="s">
        <v>47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381.1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381.1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8"/>
    </row>
    <row r="26" spans="1:60" ht="31.5" x14ac:dyDescent="0.25">
      <c r="A26" s="5" t="s">
        <v>49</v>
      </c>
      <c r="B26" s="4" t="s">
        <v>23</v>
      </c>
      <c r="C26" s="4" t="s">
        <v>25</v>
      </c>
      <c r="D26" s="4" t="s">
        <v>48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/>
      <c r="AA26" s="7">
        <v>500</v>
      </c>
      <c r="AB26" s="7"/>
      <c r="AC26" s="7"/>
      <c r="AD26" s="7"/>
      <c r="AE26" s="7"/>
      <c r="AF26" s="7"/>
      <c r="AG26" s="7"/>
      <c r="AH26" s="7"/>
      <c r="AI26" s="7"/>
      <c r="AJ26" s="7"/>
      <c r="AK26" s="7">
        <v>500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5"/>
    </row>
    <row r="27" spans="1:60" ht="31.5" x14ac:dyDescent="0.25">
      <c r="A27" s="8" t="s">
        <v>50</v>
      </c>
      <c r="B27" s="9" t="s">
        <v>23</v>
      </c>
      <c r="C27" s="9" t="s">
        <v>25</v>
      </c>
      <c r="D27" s="9" t="s">
        <v>48</v>
      </c>
      <c r="E27" s="9" t="s">
        <v>51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/>
      <c r="AA27" s="11">
        <v>500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500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8"/>
    </row>
    <row r="28" spans="1:60" ht="15.75" x14ac:dyDescent="0.25">
      <c r="A28" s="12" t="s">
        <v>38</v>
      </c>
      <c r="B28" s="13" t="s">
        <v>23</v>
      </c>
      <c r="C28" s="13" t="s">
        <v>25</v>
      </c>
      <c r="D28" s="13" t="s">
        <v>48</v>
      </c>
      <c r="E28" s="13" t="s">
        <v>51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39</v>
      </c>
      <c r="U28" s="13"/>
      <c r="V28" s="14"/>
      <c r="W28" s="14"/>
      <c r="X28" s="14"/>
      <c r="Y28" s="14"/>
      <c r="Z28" s="12"/>
      <c r="AA28" s="15">
        <v>500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>
        <v>500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2"/>
    </row>
    <row r="29" spans="1:60" ht="15.75" x14ac:dyDescent="0.25">
      <c r="A29" s="5" t="s">
        <v>53</v>
      </c>
      <c r="B29" s="4" t="s">
        <v>23</v>
      </c>
      <c r="C29" s="4" t="s">
        <v>25</v>
      </c>
      <c r="D29" s="4" t="s">
        <v>52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6"/>
      <c r="X29" s="6"/>
      <c r="Y29" s="6"/>
      <c r="Z29" s="5"/>
      <c r="AA29" s="7">
        <v>250</v>
      </c>
      <c r="AB29" s="7"/>
      <c r="AC29" s="7"/>
      <c r="AD29" s="7"/>
      <c r="AE29" s="7"/>
      <c r="AF29" s="7"/>
      <c r="AG29" s="7"/>
      <c r="AH29" s="7"/>
      <c r="AI29" s="7"/>
      <c r="AJ29" s="7"/>
      <c r="AK29" s="7">
        <v>250</v>
      </c>
      <c r="AL29" s="7">
        <v>260</v>
      </c>
      <c r="AM29" s="7"/>
      <c r="AN29" s="7"/>
      <c r="AO29" s="7"/>
      <c r="AP29" s="7"/>
      <c r="AQ29" s="7"/>
      <c r="AR29" s="7"/>
      <c r="AS29" s="7"/>
      <c r="AT29" s="7"/>
      <c r="AU29" s="7"/>
      <c r="AV29" s="7">
        <v>260</v>
      </c>
      <c r="AW29" s="7">
        <v>270</v>
      </c>
      <c r="AX29" s="7"/>
      <c r="AY29" s="7"/>
      <c r="AZ29" s="7"/>
      <c r="BA29" s="7"/>
      <c r="BB29" s="7"/>
      <c r="BC29" s="7"/>
      <c r="BD29" s="7"/>
      <c r="BE29" s="7"/>
      <c r="BF29" s="7"/>
      <c r="BG29" s="7">
        <v>270</v>
      </c>
      <c r="BH29" s="5"/>
    </row>
    <row r="30" spans="1:60" ht="15.75" x14ac:dyDescent="0.25">
      <c r="A30" s="8" t="s">
        <v>54</v>
      </c>
      <c r="B30" s="9" t="s">
        <v>23</v>
      </c>
      <c r="C30" s="9" t="s">
        <v>25</v>
      </c>
      <c r="D30" s="9" t="s">
        <v>52</v>
      </c>
      <c r="E30" s="9" t="s">
        <v>55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/>
      <c r="AA30" s="11">
        <v>250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>
        <v>250</v>
      </c>
      <c r="AL30" s="11">
        <v>260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>
        <v>260</v>
      </c>
      <c r="AW30" s="11">
        <v>270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>
        <v>270</v>
      </c>
      <c r="BH30" s="8"/>
    </row>
    <row r="31" spans="1:60" ht="15.75" x14ac:dyDescent="0.25">
      <c r="A31" s="5" t="s">
        <v>57</v>
      </c>
      <c r="B31" s="4" t="s">
        <v>23</v>
      </c>
      <c r="C31" s="4" t="s">
        <v>25</v>
      </c>
      <c r="D31" s="4" t="s">
        <v>56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5"/>
      <c r="AA31" s="7">
        <v>1549.3</v>
      </c>
      <c r="AB31" s="7"/>
      <c r="AC31" s="7">
        <v>3.5</v>
      </c>
      <c r="AD31" s="7"/>
      <c r="AE31" s="7"/>
      <c r="AF31" s="7"/>
      <c r="AG31" s="7"/>
      <c r="AH31" s="7"/>
      <c r="AI31" s="7"/>
      <c r="AJ31" s="7"/>
      <c r="AK31" s="7">
        <v>1549.3</v>
      </c>
      <c r="AL31" s="7">
        <v>1139.3</v>
      </c>
      <c r="AM31" s="7"/>
      <c r="AN31" s="7">
        <v>3.5</v>
      </c>
      <c r="AO31" s="7"/>
      <c r="AP31" s="7"/>
      <c r="AQ31" s="7"/>
      <c r="AR31" s="7"/>
      <c r="AS31" s="7"/>
      <c r="AT31" s="7"/>
      <c r="AU31" s="7"/>
      <c r="AV31" s="7">
        <v>1139.3</v>
      </c>
      <c r="AW31" s="7">
        <v>1265.9000000000001</v>
      </c>
      <c r="AX31" s="7"/>
      <c r="AY31" s="7">
        <v>3.5</v>
      </c>
      <c r="AZ31" s="7"/>
      <c r="BA31" s="7"/>
      <c r="BB31" s="7"/>
      <c r="BC31" s="7"/>
      <c r="BD31" s="7"/>
      <c r="BE31" s="7"/>
      <c r="BF31" s="7"/>
      <c r="BG31" s="7">
        <v>1265.9000000000001</v>
      </c>
      <c r="BH31" s="5"/>
    </row>
    <row r="32" spans="1:60" ht="31.5" x14ac:dyDescent="0.25">
      <c r="A32" s="8" t="s">
        <v>58</v>
      </c>
      <c r="B32" s="9" t="s">
        <v>23</v>
      </c>
      <c r="C32" s="9" t="s">
        <v>25</v>
      </c>
      <c r="D32" s="9" t="s">
        <v>56</v>
      </c>
      <c r="E32" s="9" t="s">
        <v>59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/>
      <c r="AA32" s="11">
        <v>863.1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v>863.1</v>
      </c>
      <c r="AL32" s="11">
        <v>895.6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>
        <v>895.6</v>
      </c>
      <c r="AW32" s="11">
        <v>929.4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1">
        <v>929.4</v>
      </c>
      <c r="BH32" s="8"/>
    </row>
    <row r="33" spans="1:60" ht="15.75" x14ac:dyDescent="0.25">
      <c r="A33" s="12" t="s">
        <v>38</v>
      </c>
      <c r="B33" s="13" t="s">
        <v>23</v>
      </c>
      <c r="C33" s="13" t="s">
        <v>25</v>
      </c>
      <c r="D33" s="13" t="s">
        <v>56</v>
      </c>
      <c r="E33" s="13" t="s">
        <v>59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39</v>
      </c>
      <c r="U33" s="13"/>
      <c r="V33" s="14"/>
      <c r="W33" s="14"/>
      <c r="X33" s="14"/>
      <c r="Y33" s="14"/>
      <c r="Z33" s="12"/>
      <c r="AA33" s="15">
        <v>863.1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v>863.1</v>
      </c>
      <c r="AL33" s="15">
        <v>895.6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>
        <v>895.6</v>
      </c>
      <c r="AW33" s="15">
        <v>929.4</v>
      </c>
      <c r="AX33" s="15"/>
      <c r="AY33" s="15"/>
      <c r="AZ33" s="15"/>
      <c r="BA33" s="15"/>
      <c r="BB33" s="15"/>
      <c r="BC33" s="15"/>
      <c r="BD33" s="15"/>
      <c r="BE33" s="15"/>
      <c r="BF33" s="15"/>
      <c r="BG33" s="15">
        <v>929.4</v>
      </c>
      <c r="BH33" s="12"/>
    </row>
    <row r="34" spans="1:60" ht="47.25" x14ac:dyDescent="0.25">
      <c r="A34" s="8" t="s">
        <v>60</v>
      </c>
      <c r="B34" s="9" t="s">
        <v>23</v>
      </c>
      <c r="C34" s="9" t="s">
        <v>25</v>
      </c>
      <c r="D34" s="9" t="s">
        <v>56</v>
      </c>
      <c r="E34" s="9" t="s">
        <v>61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/>
      <c r="AA34" s="11">
        <v>682.7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v>682.7</v>
      </c>
      <c r="AL34" s="11">
        <v>240.2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>
        <v>240.2</v>
      </c>
      <c r="AW34" s="11">
        <v>333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1">
        <v>333</v>
      </c>
      <c r="BH34" s="8"/>
    </row>
    <row r="35" spans="1:60" ht="15.75" x14ac:dyDescent="0.25">
      <c r="A35" s="12" t="s">
        <v>38</v>
      </c>
      <c r="B35" s="13" t="s">
        <v>23</v>
      </c>
      <c r="C35" s="13" t="s">
        <v>25</v>
      </c>
      <c r="D35" s="13" t="s">
        <v>56</v>
      </c>
      <c r="E35" s="13" t="s">
        <v>61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39</v>
      </c>
      <c r="U35" s="13"/>
      <c r="V35" s="14"/>
      <c r="W35" s="14"/>
      <c r="X35" s="14"/>
      <c r="Y35" s="14"/>
      <c r="Z35" s="12"/>
      <c r="AA35" s="15">
        <v>682.7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v>682.7</v>
      </c>
      <c r="AL35" s="15">
        <v>240.2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>
        <v>240.2</v>
      </c>
      <c r="AW35" s="15">
        <v>333</v>
      </c>
      <c r="AX35" s="15"/>
      <c r="AY35" s="15"/>
      <c r="AZ35" s="15"/>
      <c r="BA35" s="15"/>
      <c r="BB35" s="15"/>
      <c r="BC35" s="15"/>
      <c r="BD35" s="15"/>
      <c r="BE35" s="15"/>
      <c r="BF35" s="15"/>
      <c r="BG35" s="15">
        <v>333</v>
      </c>
      <c r="BH35" s="12"/>
    </row>
    <row r="36" spans="1:60" ht="78.75" x14ac:dyDescent="0.25">
      <c r="A36" s="8" t="s">
        <v>62</v>
      </c>
      <c r="B36" s="9" t="s">
        <v>23</v>
      </c>
      <c r="C36" s="9" t="s">
        <v>25</v>
      </c>
      <c r="D36" s="9" t="s">
        <v>56</v>
      </c>
      <c r="E36" s="9" t="s">
        <v>63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/>
      <c r="AA36" s="11">
        <v>3.5</v>
      </c>
      <c r="AB36" s="11"/>
      <c r="AC36" s="11">
        <v>3.5</v>
      </c>
      <c r="AD36" s="11"/>
      <c r="AE36" s="11"/>
      <c r="AF36" s="11"/>
      <c r="AG36" s="11"/>
      <c r="AH36" s="11"/>
      <c r="AI36" s="11"/>
      <c r="AJ36" s="11"/>
      <c r="AK36" s="11">
        <v>3.5</v>
      </c>
      <c r="AL36" s="11">
        <v>3.5</v>
      </c>
      <c r="AM36" s="11"/>
      <c r="AN36" s="11">
        <v>3.5</v>
      </c>
      <c r="AO36" s="11"/>
      <c r="AP36" s="11"/>
      <c r="AQ36" s="11"/>
      <c r="AR36" s="11"/>
      <c r="AS36" s="11"/>
      <c r="AT36" s="11"/>
      <c r="AU36" s="11"/>
      <c r="AV36" s="11">
        <v>3.5</v>
      </c>
      <c r="AW36" s="11">
        <v>3.5</v>
      </c>
      <c r="AX36" s="11"/>
      <c r="AY36" s="11">
        <v>3.5</v>
      </c>
      <c r="AZ36" s="11"/>
      <c r="BA36" s="11"/>
      <c r="BB36" s="11"/>
      <c r="BC36" s="11"/>
      <c r="BD36" s="11"/>
      <c r="BE36" s="11"/>
      <c r="BF36" s="11"/>
      <c r="BG36" s="11">
        <v>3.5</v>
      </c>
      <c r="BH36" s="8"/>
    </row>
    <row r="37" spans="1:60" ht="15.75" x14ac:dyDescent="0.25">
      <c r="A37" s="12" t="s">
        <v>38</v>
      </c>
      <c r="B37" s="13" t="s">
        <v>23</v>
      </c>
      <c r="C37" s="13" t="s">
        <v>25</v>
      </c>
      <c r="D37" s="13" t="s">
        <v>56</v>
      </c>
      <c r="E37" s="13" t="s">
        <v>63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39</v>
      </c>
      <c r="U37" s="13"/>
      <c r="V37" s="14"/>
      <c r="W37" s="14"/>
      <c r="X37" s="14"/>
      <c r="Y37" s="14"/>
      <c r="Z37" s="12"/>
      <c r="AA37" s="15">
        <v>3.5</v>
      </c>
      <c r="AB37" s="15"/>
      <c r="AC37" s="15">
        <v>3.5</v>
      </c>
      <c r="AD37" s="15"/>
      <c r="AE37" s="15"/>
      <c r="AF37" s="15"/>
      <c r="AG37" s="15"/>
      <c r="AH37" s="15"/>
      <c r="AI37" s="15"/>
      <c r="AJ37" s="15"/>
      <c r="AK37" s="15">
        <v>3.5</v>
      </c>
      <c r="AL37" s="15">
        <v>3.5</v>
      </c>
      <c r="AM37" s="15"/>
      <c r="AN37" s="15">
        <v>3.5</v>
      </c>
      <c r="AO37" s="15"/>
      <c r="AP37" s="15"/>
      <c r="AQ37" s="15"/>
      <c r="AR37" s="15"/>
      <c r="AS37" s="15"/>
      <c r="AT37" s="15"/>
      <c r="AU37" s="15"/>
      <c r="AV37" s="15">
        <v>3.5</v>
      </c>
      <c r="AW37" s="15">
        <v>3.5</v>
      </c>
      <c r="AX37" s="15"/>
      <c r="AY37" s="15">
        <v>3.5</v>
      </c>
      <c r="AZ37" s="15"/>
      <c r="BA37" s="15"/>
      <c r="BB37" s="15"/>
      <c r="BC37" s="15"/>
      <c r="BD37" s="15"/>
      <c r="BE37" s="15"/>
      <c r="BF37" s="15"/>
      <c r="BG37" s="15">
        <v>3.5</v>
      </c>
      <c r="BH37" s="12"/>
    </row>
    <row r="38" spans="1:60" ht="15.75" x14ac:dyDescent="0.25">
      <c r="A38" s="5" t="s">
        <v>65</v>
      </c>
      <c r="B38" s="4" t="s">
        <v>23</v>
      </c>
      <c r="C38" s="4" t="s">
        <v>64</v>
      </c>
      <c r="D38" s="4" t="s">
        <v>26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/>
      <c r="W38" s="6"/>
      <c r="X38" s="6"/>
      <c r="Y38" s="6"/>
      <c r="Z38" s="5"/>
      <c r="AA38" s="7">
        <v>328.5</v>
      </c>
      <c r="AB38" s="7">
        <v>328.5</v>
      </c>
      <c r="AC38" s="7"/>
      <c r="AD38" s="7"/>
      <c r="AE38" s="7"/>
      <c r="AF38" s="7"/>
      <c r="AG38" s="7"/>
      <c r="AH38" s="7"/>
      <c r="AI38" s="7"/>
      <c r="AJ38" s="7"/>
      <c r="AK38" s="7">
        <v>328.5</v>
      </c>
      <c r="AL38" s="7">
        <v>339.9</v>
      </c>
      <c r="AM38" s="7">
        <v>339.9</v>
      </c>
      <c r="AN38" s="7"/>
      <c r="AO38" s="7"/>
      <c r="AP38" s="7"/>
      <c r="AQ38" s="7"/>
      <c r="AR38" s="7"/>
      <c r="AS38" s="7"/>
      <c r="AT38" s="7"/>
      <c r="AU38" s="7"/>
      <c r="AV38" s="7">
        <v>339.9</v>
      </c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5"/>
    </row>
    <row r="39" spans="1:60" ht="31.5" x14ac:dyDescent="0.25">
      <c r="A39" s="5" t="s">
        <v>67</v>
      </c>
      <c r="B39" s="4" t="s">
        <v>23</v>
      </c>
      <c r="C39" s="4" t="s">
        <v>64</v>
      </c>
      <c r="D39" s="4" t="s">
        <v>66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6"/>
      <c r="W39" s="6"/>
      <c r="X39" s="6"/>
      <c r="Y39" s="6"/>
      <c r="Z39" s="5"/>
      <c r="AA39" s="7">
        <v>328.5</v>
      </c>
      <c r="AB39" s="7">
        <v>328.5</v>
      </c>
      <c r="AC39" s="7"/>
      <c r="AD39" s="7"/>
      <c r="AE39" s="7"/>
      <c r="AF39" s="7"/>
      <c r="AG39" s="7"/>
      <c r="AH39" s="7"/>
      <c r="AI39" s="7"/>
      <c r="AJ39" s="7"/>
      <c r="AK39" s="7">
        <v>328.5</v>
      </c>
      <c r="AL39" s="7">
        <v>339.9</v>
      </c>
      <c r="AM39" s="7">
        <v>339.9</v>
      </c>
      <c r="AN39" s="7"/>
      <c r="AO39" s="7"/>
      <c r="AP39" s="7"/>
      <c r="AQ39" s="7"/>
      <c r="AR39" s="7"/>
      <c r="AS39" s="7"/>
      <c r="AT39" s="7"/>
      <c r="AU39" s="7"/>
      <c r="AV39" s="7">
        <v>339.9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5"/>
    </row>
    <row r="40" spans="1:60" ht="94.5" x14ac:dyDescent="0.25">
      <c r="A40" s="8" t="s">
        <v>68</v>
      </c>
      <c r="B40" s="9" t="s">
        <v>23</v>
      </c>
      <c r="C40" s="9" t="s">
        <v>64</v>
      </c>
      <c r="D40" s="9" t="s">
        <v>66</v>
      </c>
      <c r="E40" s="9" t="s">
        <v>69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/>
      <c r="AA40" s="11">
        <v>328.5</v>
      </c>
      <c r="AB40" s="11">
        <v>328.5</v>
      </c>
      <c r="AC40" s="11"/>
      <c r="AD40" s="11"/>
      <c r="AE40" s="11"/>
      <c r="AF40" s="11"/>
      <c r="AG40" s="11"/>
      <c r="AH40" s="11"/>
      <c r="AI40" s="11"/>
      <c r="AJ40" s="11"/>
      <c r="AK40" s="11">
        <v>328.5</v>
      </c>
      <c r="AL40" s="11">
        <v>339.9</v>
      </c>
      <c r="AM40" s="11">
        <v>339.9</v>
      </c>
      <c r="AN40" s="11"/>
      <c r="AO40" s="11"/>
      <c r="AP40" s="11"/>
      <c r="AQ40" s="11"/>
      <c r="AR40" s="11"/>
      <c r="AS40" s="11"/>
      <c r="AT40" s="11"/>
      <c r="AU40" s="11"/>
      <c r="AV40" s="11">
        <v>339.9</v>
      </c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8"/>
    </row>
    <row r="41" spans="1:60" ht="31.5" x14ac:dyDescent="0.25">
      <c r="A41" s="12" t="s">
        <v>32</v>
      </c>
      <c r="B41" s="13" t="s">
        <v>23</v>
      </c>
      <c r="C41" s="13" t="s">
        <v>64</v>
      </c>
      <c r="D41" s="13" t="s">
        <v>66</v>
      </c>
      <c r="E41" s="13" t="s">
        <v>69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33</v>
      </c>
      <c r="U41" s="13"/>
      <c r="V41" s="14"/>
      <c r="W41" s="14"/>
      <c r="X41" s="14"/>
      <c r="Y41" s="14"/>
      <c r="Z41" s="12"/>
      <c r="AA41" s="15">
        <v>252.3</v>
      </c>
      <c r="AB41" s="15">
        <v>252.3</v>
      </c>
      <c r="AC41" s="15"/>
      <c r="AD41" s="15"/>
      <c r="AE41" s="15"/>
      <c r="AF41" s="15"/>
      <c r="AG41" s="15"/>
      <c r="AH41" s="15"/>
      <c r="AI41" s="15"/>
      <c r="AJ41" s="15"/>
      <c r="AK41" s="15">
        <v>252.3</v>
      </c>
      <c r="AL41" s="15">
        <v>261.10000000000002</v>
      </c>
      <c r="AM41" s="15">
        <v>261.10000000000002</v>
      </c>
      <c r="AN41" s="15"/>
      <c r="AO41" s="15"/>
      <c r="AP41" s="15"/>
      <c r="AQ41" s="15"/>
      <c r="AR41" s="15"/>
      <c r="AS41" s="15"/>
      <c r="AT41" s="15"/>
      <c r="AU41" s="15"/>
      <c r="AV41" s="15">
        <v>261.10000000000002</v>
      </c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2"/>
    </row>
    <row r="42" spans="1:60" ht="78.75" x14ac:dyDescent="0.25">
      <c r="A42" s="12" t="s">
        <v>34</v>
      </c>
      <c r="B42" s="13" t="s">
        <v>23</v>
      </c>
      <c r="C42" s="13" t="s">
        <v>64</v>
      </c>
      <c r="D42" s="13" t="s">
        <v>66</v>
      </c>
      <c r="E42" s="13" t="s">
        <v>69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35</v>
      </c>
      <c r="U42" s="13"/>
      <c r="V42" s="14"/>
      <c r="W42" s="14"/>
      <c r="X42" s="14"/>
      <c r="Y42" s="14"/>
      <c r="Z42" s="12"/>
      <c r="AA42" s="15">
        <v>76.2</v>
      </c>
      <c r="AB42" s="15">
        <v>76.2</v>
      </c>
      <c r="AC42" s="15"/>
      <c r="AD42" s="15"/>
      <c r="AE42" s="15"/>
      <c r="AF42" s="15"/>
      <c r="AG42" s="15"/>
      <c r="AH42" s="15"/>
      <c r="AI42" s="15"/>
      <c r="AJ42" s="15"/>
      <c r="AK42" s="15">
        <v>76.2</v>
      </c>
      <c r="AL42" s="15">
        <v>78.8</v>
      </c>
      <c r="AM42" s="15">
        <v>78.8</v>
      </c>
      <c r="AN42" s="15"/>
      <c r="AO42" s="15"/>
      <c r="AP42" s="15"/>
      <c r="AQ42" s="15"/>
      <c r="AR42" s="15"/>
      <c r="AS42" s="15"/>
      <c r="AT42" s="15"/>
      <c r="AU42" s="15"/>
      <c r="AV42" s="15">
        <v>78.8</v>
      </c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2"/>
    </row>
    <row r="43" spans="1:60" ht="47.25" x14ac:dyDescent="0.25">
      <c r="A43" s="5" t="s">
        <v>70</v>
      </c>
      <c r="B43" s="4" t="s">
        <v>23</v>
      </c>
      <c r="C43" s="4" t="s">
        <v>66</v>
      </c>
      <c r="D43" s="4" t="s">
        <v>26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/>
      <c r="AA43" s="7">
        <v>3488.4</v>
      </c>
      <c r="AB43" s="7"/>
      <c r="AC43" s="7"/>
      <c r="AD43" s="7"/>
      <c r="AE43" s="7"/>
      <c r="AF43" s="7"/>
      <c r="AG43" s="7"/>
      <c r="AH43" s="7"/>
      <c r="AI43" s="7"/>
      <c r="AJ43" s="7"/>
      <c r="AK43" s="7">
        <v>3488.4</v>
      </c>
      <c r="AL43" s="7">
        <v>3584.7</v>
      </c>
      <c r="AM43" s="7"/>
      <c r="AN43" s="7"/>
      <c r="AO43" s="7"/>
      <c r="AP43" s="7"/>
      <c r="AQ43" s="7"/>
      <c r="AR43" s="7"/>
      <c r="AS43" s="7"/>
      <c r="AT43" s="7"/>
      <c r="AU43" s="7"/>
      <c r="AV43" s="7">
        <f>3584.7-0.1</f>
        <v>3584.6</v>
      </c>
      <c r="AW43" s="7">
        <v>3684.8</v>
      </c>
      <c r="AX43" s="7"/>
      <c r="AY43" s="7"/>
      <c r="AZ43" s="7"/>
      <c r="BA43" s="7"/>
      <c r="BB43" s="7"/>
      <c r="BC43" s="7"/>
      <c r="BD43" s="7"/>
      <c r="BE43" s="7"/>
      <c r="BF43" s="7"/>
      <c r="BG43" s="7">
        <v>3684.8</v>
      </c>
      <c r="BH43" s="5"/>
    </row>
    <row r="44" spans="1:60" ht="63" x14ac:dyDescent="0.25">
      <c r="A44" s="5" t="s">
        <v>72</v>
      </c>
      <c r="B44" s="4" t="s">
        <v>23</v>
      </c>
      <c r="C44" s="4" t="s">
        <v>66</v>
      </c>
      <c r="D44" s="4" t="s">
        <v>71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/>
      <c r="AA44" s="7">
        <v>3488.4</v>
      </c>
      <c r="AB44" s="7"/>
      <c r="AC44" s="7"/>
      <c r="AD44" s="7"/>
      <c r="AE44" s="7"/>
      <c r="AF44" s="7"/>
      <c r="AG44" s="7"/>
      <c r="AH44" s="7"/>
      <c r="AI44" s="7"/>
      <c r="AJ44" s="7"/>
      <c r="AK44" s="7">
        <v>3488.4</v>
      </c>
      <c r="AL44" s="7">
        <v>3584.7</v>
      </c>
      <c r="AM44" s="7"/>
      <c r="AN44" s="7"/>
      <c r="AO44" s="7"/>
      <c r="AP44" s="7"/>
      <c r="AQ44" s="7"/>
      <c r="AR44" s="7"/>
      <c r="AS44" s="7"/>
      <c r="AT44" s="7"/>
      <c r="AU44" s="7"/>
      <c r="AV44" s="7">
        <f>3584.7-0.1</f>
        <v>3584.6</v>
      </c>
      <c r="AW44" s="7">
        <v>3684.8</v>
      </c>
      <c r="AX44" s="7"/>
      <c r="AY44" s="7"/>
      <c r="AZ44" s="7"/>
      <c r="BA44" s="7"/>
      <c r="BB44" s="7"/>
      <c r="BC44" s="7"/>
      <c r="BD44" s="7"/>
      <c r="BE44" s="7"/>
      <c r="BF44" s="7"/>
      <c r="BG44" s="7">
        <v>3684.8</v>
      </c>
      <c r="BH44" s="5"/>
    </row>
    <row r="45" spans="1:60" ht="63" x14ac:dyDescent="0.25">
      <c r="A45" s="8" t="s">
        <v>73</v>
      </c>
      <c r="B45" s="9" t="s">
        <v>23</v>
      </c>
      <c r="C45" s="9" t="s">
        <v>66</v>
      </c>
      <c r="D45" s="9" t="s">
        <v>71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v>12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>
        <v>12</v>
      </c>
      <c r="AL45" s="11">
        <v>12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12</v>
      </c>
      <c r="AW45" s="11">
        <v>12</v>
      </c>
      <c r="AX45" s="11"/>
      <c r="AY45" s="11"/>
      <c r="AZ45" s="11"/>
      <c r="BA45" s="11"/>
      <c r="BB45" s="11"/>
      <c r="BC45" s="11"/>
      <c r="BD45" s="11"/>
      <c r="BE45" s="11"/>
      <c r="BF45" s="11"/>
      <c r="BG45" s="11">
        <v>12</v>
      </c>
      <c r="BH45" s="8"/>
    </row>
    <row r="46" spans="1:60" ht="15.75" x14ac:dyDescent="0.25">
      <c r="A46" s="12" t="s">
        <v>38</v>
      </c>
      <c r="B46" s="13" t="s">
        <v>23</v>
      </c>
      <c r="C46" s="13" t="s">
        <v>66</v>
      </c>
      <c r="D46" s="13" t="s">
        <v>71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39</v>
      </c>
      <c r="U46" s="13"/>
      <c r="V46" s="14"/>
      <c r="W46" s="14"/>
      <c r="X46" s="14"/>
      <c r="Y46" s="14"/>
      <c r="Z46" s="12"/>
      <c r="AA46" s="15">
        <v>12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>
        <v>12</v>
      </c>
      <c r="AL46" s="15">
        <v>12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12</v>
      </c>
      <c r="AW46" s="15">
        <v>12</v>
      </c>
      <c r="AX46" s="15"/>
      <c r="AY46" s="15"/>
      <c r="AZ46" s="15"/>
      <c r="BA46" s="15"/>
      <c r="BB46" s="15"/>
      <c r="BC46" s="15"/>
      <c r="BD46" s="15"/>
      <c r="BE46" s="15"/>
      <c r="BF46" s="15"/>
      <c r="BG46" s="15">
        <v>12</v>
      </c>
      <c r="BH46" s="12"/>
    </row>
    <row r="47" spans="1:60" ht="63" x14ac:dyDescent="0.25">
      <c r="A47" s="8" t="s">
        <v>75</v>
      </c>
      <c r="B47" s="9" t="s">
        <v>23</v>
      </c>
      <c r="C47" s="9" t="s">
        <v>66</v>
      </c>
      <c r="D47" s="9" t="s">
        <v>71</v>
      </c>
      <c r="E47" s="9" t="s">
        <v>76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/>
      <c r="AA47" s="11">
        <v>1102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>
        <v>1102</v>
      </c>
      <c r="AL47" s="11">
        <v>1104.9000000000001</v>
      </c>
      <c r="AM47" s="11"/>
      <c r="AN47" s="11"/>
      <c r="AO47" s="11"/>
      <c r="AP47" s="11"/>
      <c r="AQ47" s="11"/>
      <c r="AR47" s="11"/>
      <c r="AS47" s="11"/>
      <c r="AT47" s="11"/>
      <c r="AU47" s="11"/>
      <c r="AV47" s="11">
        <v>1104.9000000000001</v>
      </c>
      <c r="AW47" s="11">
        <v>1107.9000000000001</v>
      </c>
      <c r="AX47" s="11"/>
      <c r="AY47" s="11"/>
      <c r="AZ47" s="11"/>
      <c r="BA47" s="11"/>
      <c r="BB47" s="11"/>
      <c r="BC47" s="11"/>
      <c r="BD47" s="11"/>
      <c r="BE47" s="11"/>
      <c r="BF47" s="11"/>
      <c r="BG47" s="11">
        <v>1107.9000000000001</v>
      </c>
      <c r="BH47" s="8"/>
    </row>
    <row r="48" spans="1:60" ht="15.75" x14ac:dyDescent="0.25">
      <c r="A48" s="12" t="s">
        <v>38</v>
      </c>
      <c r="B48" s="13" t="s">
        <v>23</v>
      </c>
      <c r="C48" s="13" t="s">
        <v>66</v>
      </c>
      <c r="D48" s="13" t="s">
        <v>71</v>
      </c>
      <c r="E48" s="13" t="s">
        <v>76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39</v>
      </c>
      <c r="U48" s="13"/>
      <c r="V48" s="14"/>
      <c r="W48" s="14"/>
      <c r="X48" s="14"/>
      <c r="Y48" s="14"/>
      <c r="Z48" s="12"/>
      <c r="AA48" s="15">
        <v>1102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>
        <v>1102</v>
      </c>
      <c r="AL48" s="15">
        <v>1104.9000000000001</v>
      </c>
      <c r="AM48" s="15"/>
      <c r="AN48" s="15"/>
      <c r="AO48" s="15"/>
      <c r="AP48" s="15"/>
      <c r="AQ48" s="15"/>
      <c r="AR48" s="15"/>
      <c r="AS48" s="15"/>
      <c r="AT48" s="15"/>
      <c r="AU48" s="15"/>
      <c r="AV48" s="15">
        <v>1104.9000000000001</v>
      </c>
      <c r="AW48" s="15">
        <v>1107.9000000000001</v>
      </c>
      <c r="AX48" s="15"/>
      <c r="AY48" s="15"/>
      <c r="AZ48" s="15"/>
      <c r="BA48" s="15"/>
      <c r="BB48" s="15"/>
      <c r="BC48" s="15"/>
      <c r="BD48" s="15"/>
      <c r="BE48" s="15"/>
      <c r="BF48" s="15"/>
      <c r="BG48" s="15">
        <v>1107.9000000000001</v>
      </c>
      <c r="BH48" s="12"/>
    </row>
    <row r="49" spans="1:60" ht="47.25" x14ac:dyDescent="0.25">
      <c r="A49" s="8" t="s">
        <v>77</v>
      </c>
      <c r="B49" s="9" t="s">
        <v>23</v>
      </c>
      <c r="C49" s="9" t="s">
        <v>66</v>
      </c>
      <c r="D49" s="9" t="s">
        <v>71</v>
      </c>
      <c r="E49" s="9" t="s">
        <v>78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/>
      <c r="AA49" s="11">
        <v>40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>
        <v>40</v>
      </c>
      <c r="AL49" s="11">
        <v>40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>
        <v>40</v>
      </c>
      <c r="AW49" s="11">
        <v>40</v>
      </c>
      <c r="AX49" s="11"/>
      <c r="AY49" s="11"/>
      <c r="AZ49" s="11"/>
      <c r="BA49" s="11"/>
      <c r="BB49" s="11"/>
      <c r="BC49" s="11"/>
      <c r="BD49" s="11"/>
      <c r="BE49" s="11"/>
      <c r="BF49" s="11"/>
      <c r="BG49" s="11">
        <v>40</v>
      </c>
      <c r="BH49" s="8"/>
    </row>
    <row r="50" spans="1:60" ht="15.75" x14ac:dyDescent="0.25">
      <c r="A50" s="12" t="s">
        <v>38</v>
      </c>
      <c r="B50" s="13" t="s">
        <v>23</v>
      </c>
      <c r="C50" s="13" t="s">
        <v>66</v>
      </c>
      <c r="D50" s="13" t="s">
        <v>71</v>
      </c>
      <c r="E50" s="13" t="s">
        <v>78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39</v>
      </c>
      <c r="U50" s="13"/>
      <c r="V50" s="14"/>
      <c r="W50" s="14"/>
      <c r="X50" s="14"/>
      <c r="Y50" s="14"/>
      <c r="Z50" s="12"/>
      <c r="AA50" s="15">
        <v>40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>
        <v>40</v>
      </c>
      <c r="AL50" s="15">
        <v>40</v>
      </c>
      <c r="AM50" s="15"/>
      <c r="AN50" s="15"/>
      <c r="AO50" s="15"/>
      <c r="AP50" s="15"/>
      <c r="AQ50" s="15"/>
      <c r="AR50" s="15"/>
      <c r="AS50" s="15"/>
      <c r="AT50" s="15"/>
      <c r="AU50" s="15"/>
      <c r="AV50" s="15">
        <v>40</v>
      </c>
      <c r="AW50" s="15">
        <v>40</v>
      </c>
      <c r="AX50" s="15"/>
      <c r="AY50" s="15"/>
      <c r="AZ50" s="15"/>
      <c r="BA50" s="15"/>
      <c r="BB50" s="15"/>
      <c r="BC50" s="15"/>
      <c r="BD50" s="15"/>
      <c r="BE50" s="15"/>
      <c r="BF50" s="15"/>
      <c r="BG50" s="15">
        <v>40</v>
      </c>
      <c r="BH50" s="12"/>
    </row>
    <row r="51" spans="1:60" ht="63" x14ac:dyDescent="0.25">
      <c r="A51" s="8" t="s">
        <v>79</v>
      </c>
      <c r="B51" s="9" t="s">
        <v>23</v>
      </c>
      <c r="C51" s="9" t="s">
        <v>66</v>
      </c>
      <c r="D51" s="9" t="s">
        <v>71</v>
      </c>
      <c r="E51" s="9" t="s">
        <v>80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/>
      <c r="AA51" s="11">
        <v>1144.4000000000001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>
        <v>1144.4000000000001</v>
      </c>
      <c r="AL51" s="11">
        <v>1190.2</v>
      </c>
      <c r="AM51" s="11"/>
      <c r="AN51" s="11"/>
      <c r="AO51" s="11"/>
      <c r="AP51" s="11"/>
      <c r="AQ51" s="11"/>
      <c r="AR51" s="11"/>
      <c r="AS51" s="11"/>
      <c r="AT51" s="11"/>
      <c r="AU51" s="11"/>
      <c r="AV51" s="11">
        <f>1190.2-0.1</f>
        <v>1190.1000000000001</v>
      </c>
      <c r="AW51" s="11">
        <v>1237.8</v>
      </c>
      <c r="AX51" s="11"/>
      <c r="AY51" s="11"/>
      <c r="AZ51" s="11"/>
      <c r="BA51" s="11"/>
      <c r="BB51" s="11"/>
      <c r="BC51" s="11"/>
      <c r="BD51" s="11"/>
      <c r="BE51" s="11"/>
      <c r="BF51" s="11"/>
      <c r="BG51" s="11">
        <v>1237.8</v>
      </c>
      <c r="BH51" s="8"/>
    </row>
    <row r="52" spans="1:60" ht="15.75" x14ac:dyDescent="0.25">
      <c r="A52" s="12" t="s">
        <v>38</v>
      </c>
      <c r="B52" s="13" t="s">
        <v>23</v>
      </c>
      <c r="C52" s="13" t="s">
        <v>66</v>
      </c>
      <c r="D52" s="13" t="s">
        <v>71</v>
      </c>
      <c r="E52" s="13" t="s">
        <v>80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39</v>
      </c>
      <c r="U52" s="13"/>
      <c r="V52" s="14"/>
      <c r="W52" s="14"/>
      <c r="X52" s="14"/>
      <c r="Y52" s="14"/>
      <c r="Z52" s="12"/>
      <c r="AA52" s="15">
        <v>1144.4000000000001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>
        <v>1144.4000000000001</v>
      </c>
      <c r="AL52" s="15">
        <v>1190.2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5">
        <f>1190.2-0.1</f>
        <v>1190.1000000000001</v>
      </c>
      <c r="AW52" s="15">
        <v>1237.8</v>
      </c>
      <c r="AX52" s="15"/>
      <c r="AY52" s="15"/>
      <c r="AZ52" s="15"/>
      <c r="BA52" s="15"/>
      <c r="BB52" s="15"/>
      <c r="BC52" s="15"/>
      <c r="BD52" s="15"/>
      <c r="BE52" s="15"/>
      <c r="BF52" s="15"/>
      <c r="BG52" s="15">
        <v>1237.8</v>
      </c>
      <c r="BH52" s="12"/>
    </row>
    <row r="53" spans="1:60" ht="31.5" x14ac:dyDescent="0.25">
      <c r="A53" s="8" t="s">
        <v>81</v>
      </c>
      <c r="B53" s="9" t="s">
        <v>23</v>
      </c>
      <c r="C53" s="9" t="s">
        <v>66</v>
      </c>
      <c r="D53" s="9" t="s">
        <v>71</v>
      </c>
      <c r="E53" s="9" t="s">
        <v>82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/>
      <c r="AA53" s="11">
        <v>200</v>
      </c>
      <c r="AB53" s="11"/>
      <c r="AC53" s="11"/>
      <c r="AD53" s="11"/>
      <c r="AE53" s="11"/>
      <c r="AF53" s="11"/>
      <c r="AG53" s="11"/>
      <c r="AH53" s="11"/>
      <c r="AI53" s="11"/>
      <c r="AJ53" s="11"/>
      <c r="AK53" s="11">
        <v>200</v>
      </c>
      <c r="AL53" s="11">
        <v>208</v>
      </c>
      <c r="AM53" s="11"/>
      <c r="AN53" s="11"/>
      <c r="AO53" s="11"/>
      <c r="AP53" s="11"/>
      <c r="AQ53" s="11"/>
      <c r="AR53" s="11"/>
      <c r="AS53" s="11"/>
      <c r="AT53" s="11"/>
      <c r="AU53" s="11"/>
      <c r="AV53" s="11">
        <v>208</v>
      </c>
      <c r="AW53" s="11">
        <v>216.3</v>
      </c>
      <c r="AX53" s="11"/>
      <c r="AY53" s="11"/>
      <c r="AZ53" s="11"/>
      <c r="BA53" s="11"/>
      <c r="BB53" s="11"/>
      <c r="BC53" s="11"/>
      <c r="BD53" s="11"/>
      <c r="BE53" s="11"/>
      <c r="BF53" s="11"/>
      <c r="BG53" s="11">
        <v>216.3</v>
      </c>
      <c r="BH53" s="8"/>
    </row>
    <row r="54" spans="1:60" ht="15.75" x14ac:dyDescent="0.25">
      <c r="A54" s="12" t="s">
        <v>38</v>
      </c>
      <c r="B54" s="13" t="s">
        <v>23</v>
      </c>
      <c r="C54" s="13" t="s">
        <v>66</v>
      </c>
      <c r="D54" s="13" t="s">
        <v>71</v>
      </c>
      <c r="E54" s="13" t="s">
        <v>82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39</v>
      </c>
      <c r="U54" s="13"/>
      <c r="V54" s="14"/>
      <c r="W54" s="14"/>
      <c r="X54" s="14"/>
      <c r="Y54" s="14"/>
      <c r="Z54" s="12"/>
      <c r="AA54" s="15">
        <v>200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>
        <v>200</v>
      </c>
      <c r="AL54" s="15">
        <v>208</v>
      </c>
      <c r="AM54" s="15"/>
      <c r="AN54" s="15"/>
      <c r="AO54" s="15"/>
      <c r="AP54" s="15"/>
      <c r="AQ54" s="15"/>
      <c r="AR54" s="15"/>
      <c r="AS54" s="15"/>
      <c r="AT54" s="15"/>
      <c r="AU54" s="15"/>
      <c r="AV54" s="15">
        <v>208</v>
      </c>
      <c r="AW54" s="15">
        <v>216.3</v>
      </c>
      <c r="AX54" s="15"/>
      <c r="AY54" s="15"/>
      <c r="AZ54" s="15"/>
      <c r="BA54" s="15"/>
      <c r="BB54" s="15"/>
      <c r="BC54" s="15"/>
      <c r="BD54" s="15"/>
      <c r="BE54" s="15"/>
      <c r="BF54" s="15"/>
      <c r="BG54" s="15">
        <v>216.3</v>
      </c>
      <c r="BH54" s="12"/>
    </row>
    <row r="55" spans="1:60" ht="47.25" x14ac:dyDescent="0.25">
      <c r="A55" s="8" t="s">
        <v>83</v>
      </c>
      <c r="B55" s="9" t="s">
        <v>23</v>
      </c>
      <c r="C55" s="9" t="s">
        <v>66</v>
      </c>
      <c r="D55" s="9" t="s">
        <v>71</v>
      </c>
      <c r="E55" s="9" t="s">
        <v>84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v>990</v>
      </c>
      <c r="AB55" s="11"/>
      <c r="AC55" s="11"/>
      <c r="AD55" s="11"/>
      <c r="AE55" s="11"/>
      <c r="AF55" s="11"/>
      <c r="AG55" s="11"/>
      <c r="AH55" s="11"/>
      <c r="AI55" s="11"/>
      <c r="AJ55" s="11"/>
      <c r="AK55" s="11">
        <v>990</v>
      </c>
      <c r="AL55" s="11">
        <v>1029.5999999999999</v>
      </c>
      <c r="AM55" s="11"/>
      <c r="AN55" s="11"/>
      <c r="AO55" s="11"/>
      <c r="AP55" s="11"/>
      <c r="AQ55" s="11"/>
      <c r="AR55" s="11"/>
      <c r="AS55" s="11"/>
      <c r="AT55" s="11"/>
      <c r="AU55" s="11"/>
      <c r="AV55" s="11">
        <v>1029.5999999999999</v>
      </c>
      <c r="AW55" s="11">
        <v>1070.8</v>
      </c>
      <c r="AX55" s="11"/>
      <c r="AY55" s="11"/>
      <c r="AZ55" s="11"/>
      <c r="BA55" s="11"/>
      <c r="BB55" s="11"/>
      <c r="BC55" s="11"/>
      <c r="BD55" s="11"/>
      <c r="BE55" s="11"/>
      <c r="BF55" s="11"/>
      <c r="BG55" s="11">
        <v>1070.8</v>
      </c>
      <c r="BH55" s="8"/>
    </row>
    <row r="56" spans="1:60" ht="15.75" x14ac:dyDescent="0.25">
      <c r="A56" s="12" t="s">
        <v>38</v>
      </c>
      <c r="B56" s="13" t="s">
        <v>23</v>
      </c>
      <c r="C56" s="13" t="s">
        <v>66</v>
      </c>
      <c r="D56" s="13" t="s">
        <v>71</v>
      </c>
      <c r="E56" s="13" t="s">
        <v>84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39</v>
      </c>
      <c r="U56" s="13"/>
      <c r="V56" s="14"/>
      <c r="W56" s="14"/>
      <c r="X56" s="14"/>
      <c r="Y56" s="14"/>
      <c r="Z56" s="12"/>
      <c r="AA56" s="15">
        <v>990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>
        <v>990</v>
      </c>
      <c r="AL56" s="15">
        <v>1029.5999999999999</v>
      </c>
      <c r="AM56" s="15"/>
      <c r="AN56" s="15"/>
      <c r="AO56" s="15"/>
      <c r="AP56" s="15"/>
      <c r="AQ56" s="15"/>
      <c r="AR56" s="15"/>
      <c r="AS56" s="15"/>
      <c r="AT56" s="15"/>
      <c r="AU56" s="15"/>
      <c r="AV56" s="15">
        <v>1029.5999999999999</v>
      </c>
      <c r="AW56" s="15">
        <v>1070.8</v>
      </c>
      <c r="AX56" s="15"/>
      <c r="AY56" s="15"/>
      <c r="AZ56" s="15"/>
      <c r="BA56" s="15"/>
      <c r="BB56" s="15"/>
      <c r="BC56" s="15"/>
      <c r="BD56" s="15"/>
      <c r="BE56" s="15"/>
      <c r="BF56" s="15"/>
      <c r="BG56" s="15">
        <v>1070.8</v>
      </c>
      <c r="BH56" s="12"/>
    </row>
    <row r="57" spans="1:60" ht="15.75" x14ac:dyDescent="0.25">
      <c r="A57" s="5" t="s">
        <v>85</v>
      </c>
      <c r="B57" s="4" t="s">
        <v>23</v>
      </c>
      <c r="C57" s="4" t="s">
        <v>28</v>
      </c>
      <c r="D57" s="4" t="s">
        <v>26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/>
      <c r="AA57" s="7">
        <v>19818.2</v>
      </c>
      <c r="AB57" s="7"/>
      <c r="AC57" s="7"/>
      <c r="AD57" s="7"/>
      <c r="AE57" s="7"/>
      <c r="AF57" s="7"/>
      <c r="AG57" s="7"/>
      <c r="AH57" s="7"/>
      <c r="AI57" s="7"/>
      <c r="AJ57" s="7"/>
      <c r="AK57" s="7">
        <v>19818.2</v>
      </c>
      <c r="AL57" s="7">
        <v>23957</v>
      </c>
      <c r="AM57" s="7"/>
      <c r="AN57" s="7"/>
      <c r="AO57" s="7"/>
      <c r="AP57" s="7"/>
      <c r="AQ57" s="7"/>
      <c r="AR57" s="7"/>
      <c r="AS57" s="7"/>
      <c r="AT57" s="7"/>
      <c r="AU57" s="7"/>
      <c r="AV57" s="7">
        <v>23957</v>
      </c>
      <c r="AW57" s="7">
        <v>24549.4</v>
      </c>
      <c r="AX57" s="7"/>
      <c r="AY57" s="7"/>
      <c r="AZ57" s="7"/>
      <c r="BA57" s="7"/>
      <c r="BB57" s="7"/>
      <c r="BC57" s="7"/>
      <c r="BD57" s="7"/>
      <c r="BE57" s="7"/>
      <c r="BF57" s="7"/>
      <c r="BG57" s="7">
        <v>24549.4</v>
      </c>
      <c r="BH57" s="5"/>
    </row>
    <row r="58" spans="1:60" ht="31.5" x14ac:dyDescent="0.25">
      <c r="A58" s="5" t="s">
        <v>87</v>
      </c>
      <c r="B58" s="4" t="s">
        <v>23</v>
      </c>
      <c r="C58" s="4" t="s">
        <v>28</v>
      </c>
      <c r="D58" s="4" t="s">
        <v>86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/>
      <c r="AA58" s="7">
        <v>19406.2</v>
      </c>
      <c r="AB58" s="7"/>
      <c r="AC58" s="7"/>
      <c r="AD58" s="7"/>
      <c r="AE58" s="7"/>
      <c r="AF58" s="7"/>
      <c r="AG58" s="7"/>
      <c r="AH58" s="7"/>
      <c r="AI58" s="7"/>
      <c r="AJ58" s="7"/>
      <c r="AK58" s="7">
        <v>19406.2</v>
      </c>
      <c r="AL58" s="7">
        <v>23545</v>
      </c>
      <c r="AM58" s="7"/>
      <c r="AN58" s="7"/>
      <c r="AO58" s="7"/>
      <c r="AP58" s="7"/>
      <c r="AQ58" s="7"/>
      <c r="AR58" s="7"/>
      <c r="AS58" s="7"/>
      <c r="AT58" s="7"/>
      <c r="AU58" s="7"/>
      <c r="AV58" s="7">
        <v>23545</v>
      </c>
      <c r="AW58" s="7">
        <v>24137.4</v>
      </c>
      <c r="AX58" s="7"/>
      <c r="AY58" s="7"/>
      <c r="AZ58" s="7"/>
      <c r="BA58" s="7"/>
      <c r="BB58" s="7"/>
      <c r="BC58" s="7"/>
      <c r="BD58" s="7"/>
      <c r="BE58" s="7"/>
      <c r="BF58" s="7"/>
      <c r="BG58" s="7">
        <v>24137.4</v>
      </c>
      <c r="BH58" s="5"/>
    </row>
    <row r="59" spans="1:60" ht="94.5" x14ac:dyDescent="0.25">
      <c r="A59" s="8" t="s">
        <v>88</v>
      </c>
      <c r="B59" s="9" t="s">
        <v>23</v>
      </c>
      <c r="C59" s="9" t="s">
        <v>28</v>
      </c>
      <c r="D59" s="9" t="s">
        <v>86</v>
      </c>
      <c r="E59" s="9" t="s">
        <v>89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/>
      <c r="AA59" s="11">
        <v>100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>
        <v>100</v>
      </c>
      <c r="AL59" s="11">
        <v>100</v>
      </c>
      <c r="AM59" s="11"/>
      <c r="AN59" s="11"/>
      <c r="AO59" s="11"/>
      <c r="AP59" s="11"/>
      <c r="AQ59" s="11"/>
      <c r="AR59" s="11"/>
      <c r="AS59" s="11"/>
      <c r="AT59" s="11"/>
      <c r="AU59" s="11"/>
      <c r="AV59" s="11">
        <v>100</v>
      </c>
      <c r="AW59" s="11">
        <v>100</v>
      </c>
      <c r="AX59" s="11"/>
      <c r="AY59" s="11"/>
      <c r="AZ59" s="11"/>
      <c r="BA59" s="11"/>
      <c r="BB59" s="11"/>
      <c r="BC59" s="11"/>
      <c r="BD59" s="11"/>
      <c r="BE59" s="11"/>
      <c r="BF59" s="11"/>
      <c r="BG59" s="11">
        <v>100</v>
      </c>
      <c r="BH59" s="8"/>
    </row>
    <row r="60" spans="1:60" ht="15.75" x14ac:dyDescent="0.25">
      <c r="A60" s="12" t="s">
        <v>38</v>
      </c>
      <c r="B60" s="13" t="s">
        <v>23</v>
      </c>
      <c r="C60" s="13" t="s">
        <v>28</v>
      </c>
      <c r="D60" s="13" t="s">
        <v>86</v>
      </c>
      <c r="E60" s="13" t="s">
        <v>89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39</v>
      </c>
      <c r="U60" s="13"/>
      <c r="V60" s="14"/>
      <c r="W60" s="14"/>
      <c r="X60" s="14"/>
      <c r="Y60" s="14"/>
      <c r="Z60" s="12"/>
      <c r="AA60" s="15">
        <v>100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>
        <v>100</v>
      </c>
      <c r="AL60" s="15">
        <v>100</v>
      </c>
      <c r="AM60" s="15"/>
      <c r="AN60" s="15"/>
      <c r="AO60" s="15"/>
      <c r="AP60" s="15"/>
      <c r="AQ60" s="15"/>
      <c r="AR60" s="15"/>
      <c r="AS60" s="15"/>
      <c r="AT60" s="15"/>
      <c r="AU60" s="15"/>
      <c r="AV60" s="15">
        <v>100</v>
      </c>
      <c r="AW60" s="15">
        <v>100</v>
      </c>
      <c r="AX60" s="15"/>
      <c r="AY60" s="15"/>
      <c r="AZ60" s="15"/>
      <c r="BA60" s="15"/>
      <c r="BB60" s="15"/>
      <c r="BC60" s="15"/>
      <c r="BD60" s="15"/>
      <c r="BE60" s="15"/>
      <c r="BF60" s="15"/>
      <c r="BG60" s="15">
        <v>100</v>
      </c>
      <c r="BH60" s="12"/>
    </row>
    <row r="61" spans="1:60" ht="47.25" x14ac:dyDescent="0.25">
      <c r="A61" s="8" t="s">
        <v>90</v>
      </c>
      <c r="B61" s="9" t="s">
        <v>23</v>
      </c>
      <c r="C61" s="9" t="s">
        <v>28</v>
      </c>
      <c r="D61" s="9" t="s">
        <v>86</v>
      </c>
      <c r="E61" s="9" t="s">
        <v>91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/>
      <c r="AA61" s="11">
        <v>7555</v>
      </c>
      <c r="AB61" s="11"/>
      <c r="AC61" s="11"/>
      <c r="AD61" s="11"/>
      <c r="AE61" s="11"/>
      <c r="AF61" s="11"/>
      <c r="AG61" s="11"/>
      <c r="AH61" s="11"/>
      <c r="AI61" s="11"/>
      <c r="AJ61" s="11"/>
      <c r="AK61" s="11">
        <v>7555</v>
      </c>
      <c r="AL61" s="11">
        <v>7857</v>
      </c>
      <c r="AM61" s="11"/>
      <c r="AN61" s="11"/>
      <c r="AO61" s="11"/>
      <c r="AP61" s="11"/>
      <c r="AQ61" s="11"/>
      <c r="AR61" s="11"/>
      <c r="AS61" s="11"/>
      <c r="AT61" s="11"/>
      <c r="AU61" s="11"/>
      <c r="AV61" s="11">
        <v>7857</v>
      </c>
      <c r="AW61" s="11">
        <v>8171.1</v>
      </c>
      <c r="AX61" s="11"/>
      <c r="AY61" s="11"/>
      <c r="AZ61" s="11"/>
      <c r="BA61" s="11"/>
      <c r="BB61" s="11"/>
      <c r="BC61" s="11"/>
      <c r="BD61" s="11"/>
      <c r="BE61" s="11"/>
      <c r="BF61" s="11"/>
      <c r="BG61" s="11">
        <v>8171.1</v>
      </c>
      <c r="BH61" s="8"/>
    </row>
    <row r="62" spans="1:60" ht="15.75" x14ac:dyDescent="0.25">
      <c r="A62" s="12" t="s">
        <v>38</v>
      </c>
      <c r="B62" s="13" t="s">
        <v>23</v>
      </c>
      <c r="C62" s="13" t="s">
        <v>28</v>
      </c>
      <c r="D62" s="13" t="s">
        <v>86</v>
      </c>
      <c r="E62" s="13" t="s">
        <v>91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39</v>
      </c>
      <c r="U62" s="13"/>
      <c r="V62" s="14"/>
      <c r="W62" s="14"/>
      <c r="X62" s="14"/>
      <c r="Y62" s="14"/>
      <c r="Z62" s="12"/>
      <c r="AA62" s="15">
        <v>7555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>
        <v>7555</v>
      </c>
      <c r="AL62" s="15">
        <v>7857</v>
      </c>
      <c r="AM62" s="15"/>
      <c r="AN62" s="15"/>
      <c r="AO62" s="15"/>
      <c r="AP62" s="15"/>
      <c r="AQ62" s="15"/>
      <c r="AR62" s="15"/>
      <c r="AS62" s="15"/>
      <c r="AT62" s="15"/>
      <c r="AU62" s="15"/>
      <c r="AV62" s="15">
        <v>7857</v>
      </c>
      <c r="AW62" s="15">
        <v>8171.1</v>
      </c>
      <c r="AX62" s="15"/>
      <c r="AY62" s="15"/>
      <c r="AZ62" s="15"/>
      <c r="BA62" s="15"/>
      <c r="BB62" s="15"/>
      <c r="BC62" s="15"/>
      <c r="BD62" s="15"/>
      <c r="BE62" s="15"/>
      <c r="BF62" s="15"/>
      <c r="BG62" s="15">
        <v>8171.1</v>
      </c>
      <c r="BH62" s="12"/>
    </row>
    <row r="63" spans="1:60" ht="78.75" x14ac:dyDescent="0.25">
      <c r="A63" s="8" t="s">
        <v>92</v>
      </c>
      <c r="B63" s="9" t="s">
        <v>23</v>
      </c>
      <c r="C63" s="9" t="s">
        <v>28</v>
      </c>
      <c r="D63" s="9" t="s">
        <v>86</v>
      </c>
      <c r="E63" s="9" t="s">
        <v>93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/>
      <c r="AA63" s="11">
        <v>10339.200000000001</v>
      </c>
      <c r="AB63" s="11"/>
      <c r="AC63" s="11"/>
      <c r="AD63" s="11"/>
      <c r="AE63" s="11"/>
      <c r="AF63" s="11"/>
      <c r="AG63" s="11"/>
      <c r="AH63" s="11"/>
      <c r="AI63" s="11"/>
      <c r="AJ63" s="11"/>
      <c r="AK63" s="11">
        <v>10339.200000000001</v>
      </c>
      <c r="AL63" s="11">
        <v>14120</v>
      </c>
      <c r="AM63" s="11"/>
      <c r="AN63" s="11"/>
      <c r="AO63" s="11"/>
      <c r="AP63" s="11"/>
      <c r="AQ63" s="11"/>
      <c r="AR63" s="11"/>
      <c r="AS63" s="11"/>
      <c r="AT63" s="11"/>
      <c r="AU63" s="11"/>
      <c r="AV63" s="11">
        <v>14120</v>
      </c>
      <c r="AW63" s="11">
        <v>14340</v>
      </c>
      <c r="AX63" s="11"/>
      <c r="AY63" s="11"/>
      <c r="AZ63" s="11"/>
      <c r="BA63" s="11"/>
      <c r="BB63" s="11"/>
      <c r="BC63" s="11"/>
      <c r="BD63" s="11"/>
      <c r="BE63" s="11"/>
      <c r="BF63" s="11"/>
      <c r="BG63" s="11">
        <v>14340</v>
      </c>
      <c r="BH63" s="8"/>
    </row>
    <row r="64" spans="1:60" ht="15.75" x14ac:dyDescent="0.25">
      <c r="A64" s="12" t="s">
        <v>38</v>
      </c>
      <c r="B64" s="13" t="s">
        <v>23</v>
      </c>
      <c r="C64" s="13" t="s">
        <v>28</v>
      </c>
      <c r="D64" s="13" t="s">
        <v>86</v>
      </c>
      <c r="E64" s="13" t="s">
        <v>93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39</v>
      </c>
      <c r="U64" s="13"/>
      <c r="V64" s="14"/>
      <c r="W64" s="14"/>
      <c r="X64" s="14"/>
      <c r="Y64" s="14"/>
      <c r="Z64" s="12"/>
      <c r="AA64" s="15">
        <v>10339.200000000001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>
        <v>10339.200000000001</v>
      </c>
      <c r="AL64" s="15">
        <v>14120</v>
      </c>
      <c r="AM64" s="15"/>
      <c r="AN64" s="15"/>
      <c r="AO64" s="15"/>
      <c r="AP64" s="15"/>
      <c r="AQ64" s="15"/>
      <c r="AR64" s="15"/>
      <c r="AS64" s="15"/>
      <c r="AT64" s="15"/>
      <c r="AU64" s="15"/>
      <c r="AV64" s="15">
        <v>14120</v>
      </c>
      <c r="AW64" s="15">
        <v>14340</v>
      </c>
      <c r="AX64" s="15"/>
      <c r="AY64" s="15"/>
      <c r="AZ64" s="15"/>
      <c r="BA64" s="15"/>
      <c r="BB64" s="15"/>
      <c r="BC64" s="15"/>
      <c r="BD64" s="15"/>
      <c r="BE64" s="15"/>
      <c r="BF64" s="15"/>
      <c r="BG64" s="15">
        <v>14340</v>
      </c>
      <c r="BH64" s="12"/>
    </row>
    <row r="65" spans="1:60" ht="63" x14ac:dyDescent="0.25">
      <c r="A65" s="8" t="s">
        <v>94</v>
      </c>
      <c r="B65" s="9" t="s">
        <v>23</v>
      </c>
      <c r="C65" s="9" t="s">
        <v>28</v>
      </c>
      <c r="D65" s="9" t="s">
        <v>86</v>
      </c>
      <c r="E65" s="9" t="s">
        <v>95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/>
      <c r="AA65" s="11">
        <v>100</v>
      </c>
      <c r="AB65" s="11"/>
      <c r="AC65" s="11"/>
      <c r="AD65" s="11"/>
      <c r="AE65" s="11"/>
      <c r="AF65" s="11"/>
      <c r="AG65" s="11"/>
      <c r="AH65" s="11"/>
      <c r="AI65" s="11"/>
      <c r="AJ65" s="11"/>
      <c r="AK65" s="11">
        <v>100</v>
      </c>
      <c r="AL65" s="11">
        <v>104</v>
      </c>
      <c r="AM65" s="11"/>
      <c r="AN65" s="11"/>
      <c r="AO65" s="11"/>
      <c r="AP65" s="11"/>
      <c r="AQ65" s="11"/>
      <c r="AR65" s="11"/>
      <c r="AS65" s="11"/>
      <c r="AT65" s="11"/>
      <c r="AU65" s="11"/>
      <c r="AV65" s="11">
        <v>104</v>
      </c>
      <c r="AW65" s="11">
        <v>108.2</v>
      </c>
      <c r="AX65" s="11"/>
      <c r="AY65" s="11"/>
      <c r="AZ65" s="11"/>
      <c r="BA65" s="11"/>
      <c r="BB65" s="11"/>
      <c r="BC65" s="11"/>
      <c r="BD65" s="11"/>
      <c r="BE65" s="11"/>
      <c r="BF65" s="11"/>
      <c r="BG65" s="11">
        <v>108.2</v>
      </c>
      <c r="BH65" s="8"/>
    </row>
    <row r="66" spans="1:60" ht="15.75" x14ac:dyDescent="0.25">
      <c r="A66" s="12" t="s">
        <v>38</v>
      </c>
      <c r="B66" s="13" t="s">
        <v>23</v>
      </c>
      <c r="C66" s="13" t="s">
        <v>28</v>
      </c>
      <c r="D66" s="13" t="s">
        <v>86</v>
      </c>
      <c r="E66" s="13" t="s">
        <v>95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39</v>
      </c>
      <c r="U66" s="13"/>
      <c r="V66" s="14"/>
      <c r="W66" s="14"/>
      <c r="X66" s="14"/>
      <c r="Y66" s="14"/>
      <c r="Z66" s="12"/>
      <c r="AA66" s="15">
        <v>100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>
        <v>100</v>
      </c>
      <c r="AL66" s="15">
        <v>104</v>
      </c>
      <c r="AM66" s="15"/>
      <c r="AN66" s="15"/>
      <c r="AO66" s="15"/>
      <c r="AP66" s="15"/>
      <c r="AQ66" s="15"/>
      <c r="AR66" s="15"/>
      <c r="AS66" s="15"/>
      <c r="AT66" s="15"/>
      <c r="AU66" s="15"/>
      <c r="AV66" s="15">
        <v>104</v>
      </c>
      <c r="AW66" s="15">
        <v>108.2</v>
      </c>
      <c r="AX66" s="15"/>
      <c r="AY66" s="15"/>
      <c r="AZ66" s="15"/>
      <c r="BA66" s="15"/>
      <c r="BB66" s="15"/>
      <c r="BC66" s="15"/>
      <c r="BD66" s="15"/>
      <c r="BE66" s="15"/>
      <c r="BF66" s="15"/>
      <c r="BG66" s="15">
        <v>108.2</v>
      </c>
      <c r="BH66" s="12"/>
    </row>
    <row r="67" spans="1:60" ht="78.75" x14ac:dyDescent="0.25">
      <c r="A67" s="8" t="s">
        <v>96</v>
      </c>
      <c r="B67" s="9" t="s">
        <v>23</v>
      </c>
      <c r="C67" s="9" t="s">
        <v>28</v>
      </c>
      <c r="D67" s="9" t="s">
        <v>86</v>
      </c>
      <c r="E67" s="9" t="s">
        <v>97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/>
      <c r="AA67" s="11">
        <v>1300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>
        <v>1300</v>
      </c>
      <c r="AL67" s="11">
        <v>1352</v>
      </c>
      <c r="AM67" s="11"/>
      <c r="AN67" s="11"/>
      <c r="AO67" s="11"/>
      <c r="AP67" s="11"/>
      <c r="AQ67" s="11"/>
      <c r="AR67" s="11"/>
      <c r="AS67" s="11"/>
      <c r="AT67" s="11"/>
      <c r="AU67" s="11"/>
      <c r="AV67" s="11">
        <v>1352</v>
      </c>
      <c r="AW67" s="11">
        <v>1406.1</v>
      </c>
      <c r="AX67" s="11"/>
      <c r="AY67" s="11"/>
      <c r="AZ67" s="11"/>
      <c r="BA67" s="11"/>
      <c r="BB67" s="11"/>
      <c r="BC67" s="11"/>
      <c r="BD67" s="11"/>
      <c r="BE67" s="11"/>
      <c r="BF67" s="11"/>
      <c r="BG67" s="11">
        <v>1406.1</v>
      </c>
      <c r="BH67" s="8"/>
    </row>
    <row r="68" spans="1:60" ht="15.75" x14ac:dyDescent="0.25">
      <c r="A68" s="12" t="s">
        <v>38</v>
      </c>
      <c r="B68" s="13" t="s">
        <v>23</v>
      </c>
      <c r="C68" s="13" t="s">
        <v>28</v>
      </c>
      <c r="D68" s="13" t="s">
        <v>86</v>
      </c>
      <c r="E68" s="13" t="s">
        <v>97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39</v>
      </c>
      <c r="U68" s="13"/>
      <c r="V68" s="14"/>
      <c r="W68" s="14"/>
      <c r="X68" s="14"/>
      <c r="Y68" s="14"/>
      <c r="Z68" s="12"/>
      <c r="AA68" s="15">
        <v>1300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>
        <v>1300</v>
      </c>
      <c r="AL68" s="15">
        <v>1352</v>
      </c>
      <c r="AM68" s="15"/>
      <c r="AN68" s="15"/>
      <c r="AO68" s="15"/>
      <c r="AP68" s="15"/>
      <c r="AQ68" s="15"/>
      <c r="AR68" s="15"/>
      <c r="AS68" s="15"/>
      <c r="AT68" s="15"/>
      <c r="AU68" s="15"/>
      <c r="AV68" s="15">
        <v>1352</v>
      </c>
      <c r="AW68" s="15">
        <v>1406.1</v>
      </c>
      <c r="AX68" s="15"/>
      <c r="AY68" s="15"/>
      <c r="AZ68" s="15"/>
      <c r="BA68" s="15"/>
      <c r="BB68" s="15"/>
      <c r="BC68" s="15"/>
      <c r="BD68" s="15"/>
      <c r="BE68" s="15"/>
      <c r="BF68" s="15"/>
      <c r="BG68" s="15">
        <v>1406.1</v>
      </c>
      <c r="BH68" s="12"/>
    </row>
    <row r="69" spans="1:60" ht="110.25" x14ac:dyDescent="0.25">
      <c r="A69" s="8" t="s">
        <v>98</v>
      </c>
      <c r="B69" s="9" t="s">
        <v>23</v>
      </c>
      <c r="C69" s="9" t="s">
        <v>28</v>
      </c>
      <c r="D69" s="9" t="s">
        <v>86</v>
      </c>
      <c r="E69" s="9" t="s">
        <v>99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v>12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11">
        <v>12</v>
      </c>
      <c r="AL69" s="11">
        <v>12</v>
      </c>
      <c r="AM69" s="11"/>
      <c r="AN69" s="11"/>
      <c r="AO69" s="11"/>
      <c r="AP69" s="11"/>
      <c r="AQ69" s="11"/>
      <c r="AR69" s="11"/>
      <c r="AS69" s="11"/>
      <c r="AT69" s="11"/>
      <c r="AU69" s="11"/>
      <c r="AV69" s="11">
        <v>12</v>
      </c>
      <c r="AW69" s="11">
        <v>12</v>
      </c>
      <c r="AX69" s="11"/>
      <c r="AY69" s="11"/>
      <c r="AZ69" s="11"/>
      <c r="BA69" s="11"/>
      <c r="BB69" s="11"/>
      <c r="BC69" s="11"/>
      <c r="BD69" s="11"/>
      <c r="BE69" s="11"/>
      <c r="BF69" s="11"/>
      <c r="BG69" s="11">
        <v>12</v>
      </c>
      <c r="BH69" s="8"/>
    </row>
    <row r="70" spans="1:60" ht="15.75" x14ac:dyDescent="0.25">
      <c r="A70" s="12" t="s">
        <v>38</v>
      </c>
      <c r="B70" s="13" t="s">
        <v>23</v>
      </c>
      <c r="C70" s="13" t="s">
        <v>28</v>
      </c>
      <c r="D70" s="13" t="s">
        <v>86</v>
      </c>
      <c r="E70" s="13" t="s">
        <v>99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39</v>
      </c>
      <c r="U70" s="13"/>
      <c r="V70" s="14"/>
      <c r="W70" s="14"/>
      <c r="X70" s="14"/>
      <c r="Y70" s="14"/>
      <c r="Z70" s="12"/>
      <c r="AA70" s="15">
        <v>12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>
        <v>12</v>
      </c>
      <c r="AL70" s="15">
        <v>12</v>
      </c>
      <c r="AM70" s="15"/>
      <c r="AN70" s="15"/>
      <c r="AO70" s="15"/>
      <c r="AP70" s="15"/>
      <c r="AQ70" s="15"/>
      <c r="AR70" s="15"/>
      <c r="AS70" s="15"/>
      <c r="AT70" s="15"/>
      <c r="AU70" s="15"/>
      <c r="AV70" s="15">
        <v>12</v>
      </c>
      <c r="AW70" s="15">
        <v>12</v>
      </c>
      <c r="AX70" s="15"/>
      <c r="AY70" s="15"/>
      <c r="AZ70" s="15"/>
      <c r="BA70" s="15"/>
      <c r="BB70" s="15"/>
      <c r="BC70" s="15"/>
      <c r="BD70" s="15"/>
      <c r="BE70" s="15"/>
      <c r="BF70" s="15"/>
      <c r="BG70" s="15">
        <v>12</v>
      </c>
      <c r="BH70" s="12"/>
    </row>
    <row r="71" spans="1:60" ht="31.5" x14ac:dyDescent="0.25">
      <c r="A71" s="5" t="s">
        <v>101</v>
      </c>
      <c r="B71" s="4" t="s">
        <v>23</v>
      </c>
      <c r="C71" s="4" t="s">
        <v>28</v>
      </c>
      <c r="D71" s="4" t="s">
        <v>100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5"/>
      <c r="AA71" s="7">
        <v>412</v>
      </c>
      <c r="AB71" s="7"/>
      <c r="AC71" s="7"/>
      <c r="AD71" s="7"/>
      <c r="AE71" s="7"/>
      <c r="AF71" s="7"/>
      <c r="AG71" s="7"/>
      <c r="AH71" s="7"/>
      <c r="AI71" s="7"/>
      <c r="AJ71" s="7"/>
      <c r="AK71" s="7">
        <v>412</v>
      </c>
      <c r="AL71" s="7">
        <v>412</v>
      </c>
      <c r="AM71" s="7"/>
      <c r="AN71" s="7"/>
      <c r="AO71" s="7"/>
      <c r="AP71" s="7"/>
      <c r="AQ71" s="7"/>
      <c r="AR71" s="7"/>
      <c r="AS71" s="7"/>
      <c r="AT71" s="7"/>
      <c r="AU71" s="7"/>
      <c r="AV71" s="7">
        <v>412</v>
      </c>
      <c r="AW71" s="7">
        <v>412</v>
      </c>
      <c r="AX71" s="7"/>
      <c r="AY71" s="7"/>
      <c r="AZ71" s="7"/>
      <c r="BA71" s="7"/>
      <c r="BB71" s="7"/>
      <c r="BC71" s="7"/>
      <c r="BD71" s="7"/>
      <c r="BE71" s="7"/>
      <c r="BF71" s="7"/>
      <c r="BG71" s="7">
        <v>412</v>
      </c>
      <c r="BH71" s="5"/>
    </row>
    <row r="72" spans="1:60" ht="63" x14ac:dyDescent="0.25">
      <c r="A72" s="8" t="s">
        <v>102</v>
      </c>
      <c r="B72" s="9" t="s">
        <v>23</v>
      </c>
      <c r="C72" s="9" t="s">
        <v>28</v>
      </c>
      <c r="D72" s="9" t="s">
        <v>100</v>
      </c>
      <c r="E72" s="9" t="s">
        <v>103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/>
      <c r="AA72" s="11">
        <v>12</v>
      </c>
      <c r="AB72" s="11"/>
      <c r="AC72" s="11"/>
      <c r="AD72" s="11"/>
      <c r="AE72" s="11"/>
      <c r="AF72" s="11"/>
      <c r="AG72" s="11"/>
      <c r="AH72" s="11"/>
      <c r="AI72" s="11"/>
      <c r="AJ72" s="11"/>
      <c r="AK72" s="11">
        <v>12</v>
      </c>
      <c r="AL72" s="11">
        <v>12</v>
      </c>
      <c r="AM72" s="11"/>
      <c r="AN72" s="11"/>
      <c r="AO72" s="11"/>
      <c r="AP72" s="11"/>
      <c r="AQ72" s="11"/>
      <c r="AR72" s="11"/>
      <c r="AS72" s="11"/>
      <c r="AT72" s="11"/>
      <c r="AU72" s="11"/>
      <c r="AV72" s="11">
        <v>12</v>
      </c>
      <c r="AW72" s="11">
        <v>12</v>
      </c>
      <c r="AX72" s="11"/>
      <c r="AY72" s="11"/>
      <c r="AZ72" s="11"/>
      <c r="BA72" s="11"/>
      <c r="BB72" s="11"/>
      <c r="BC72" s="11"/>
      <c r="BD72" s="11"/>
      <c r="BE72" s="11"/>
      <c r="BF72" s="11"/>
      <c r="BG72" s="11">
        <v>12</v>
      </c>
      <c r="BH72" s="8"/>
    </row>
    <row r="73" spans="1:60" ht="15.75" x14ac:dyDescent="0.25">
      <c r="A73" s="12" t="s">
        <v>38</v>
      </c>
      <c r="B73" s="13" t="s">
        <v>23</v>
      </c>
      <c r="C73" s="13" t="s">
        <v>28</v>
      </c>
      <c r="D73" s="13" t="s">
        <v>100</v>
      </c>
      <c r="E73" s="13" t="s">
        <v>103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39</v>
      </c>
      <c r="U73" s="13"/>
      <c r="V73" s="14"/>
      <c r="W73" s="14"/>
      <c r="X73" s="14"/>
      <c r="Y73" s="14"/>
      <c r="Z73" s="12"/>
      <c r="AA73" s="15">
        <v>12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>
        <v>12</v>
      </c>
      <c r="AL73" s="15">
        <v>12</v>
      </c>
      <c r="AM73" s="15"/>
      <c r="AN73" s="15"/>
      <c r="AO73" s="15"/>
      <c r="AP73" s="15"/>
      <c r="AQ73" s="15"/>
      <c r="AR73" s="15"/>
      <c r="AS73" s="15"/>
      <c r="AT73" s="15"/>
      <c r="AU73" s="15"/>
      <c r="AV73" s="15">
        <v>12</v>
      </c>
      <c r="AW73" s="15">
        <v>12</v>
      </c>
      <c r="AX73" s="15"/>
      <c r="AY73" s="15"/>
      <c r="AZ73" s="15"/>
      <c r="BA73" s="15"/>
      <c r="BB73" s="15"/>
      <c r="BC73" s="15"/>
      <c r="BD73" s="15"/>
      <c r="BE73" s="15"/>
      <c r="BF73" s="15"/>
      <c r="BG73" s="15">
        <v>12</v>
      </c>
      <c r="BH73" s="12"/>
    </row>
    <row r="74" spans="1:60" ht="31.5" x14ac:dyDescent="0.25">
      <c r="A74" s="8" t="s">
        <v>104</v>
      </c>
      <c r="B74" s="9" t="s">
        <v>23</v>
      </c>
      <c r="C74" s="9" t="s">
        <v>28</v>
      </c>
      <c r="D74" s="9" t="s">
        <v>100</v>
      </c>
      <c r="E74" s="9" t="s">
        <v>105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8"/>
      <c r="AA74" s="11">
        <v>400</v>
      </c>
      <c r="AB74" s="11"/>
      <c r="AC74" s="11"/>
      <c r="AD74" s="11"/>
      <c r="AE74" s="11"/>
      <c r="AF74" s="11"/>
      <c r="AG74" s="11"/>
      <c r="AH74" s="11"/>
      <c r="AI74" s="11"/>
      <c r="AJ74" s="11"/>
      <c r="AK74" s="11">
        <v>400</v>
      </c>
      <c r="AL74" s="11">
        <v>400</v>
      </c>
      <c r="AM74" s="11"/>
      <c r="AN74" s="11"/>
      <c r="AO74" s="11"/>
      <c r="AP74" s="11"/>
      <c r="AQ74" s="11"/>
      <c r="AR74" s="11"/>
      <c r="AS74" s="11"/>
      <c r="AT74" s="11"/>
      <c r="AU74" s="11"/>
      <c r="AV74" s="11">
        <v>400</v>
      </c>
      <c r="AW74" s="11">
        <v>400</v>
      </c>
      <c r="AX74" s="11"/>
      <c r="AY74" s="11"/>
      <c r="AZ74" s="11"/>
      <c r="BA74" s="11"/>
      <c r="BB74" s="11"/>
      <c r="BC74" s="11"/>
      <c r="BD74" s="11"/>
      <c r="BE74" s="11"/>
      <c r="BF74" s="11"/>
      <c r="BG74" s="11">
        <v>400</v>
      </c>
      <c r="BH74" s="8"/>
    </row>
    <row r="75" spans="1:60" ht="15.75" x14ac:dyDescent="0.25">
      <c r="A75" s="12" t="s">
        <v>38</v>
      </c>
      <c r="B75" s="13" t="s">
        <v>23</v>
      </c>
      <c r="C75" s="13" t="s">
        <v>28</v>
      </c>
      <c r="D75" s="13" t="s">
        <v>100</v>
      </c>
      <c r="E75" s="13" t="s">
        <v>105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39</v>
      </c>
      <c r="U75" s="13"/>
      <c r="V75" s="14"/>
      <c r="W75" s="14"/>
      <c r="X75" s="14"/>
      <c r="Y75" s="14"/>
      <c r="Z75" s="12"/>
      <c r="AA75" s="15">
        <v>400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>
        <v>400</v>
      </c>
      <c r="AL75" s="15">
        <v>400</v>
      </c>
      <c r="AM75" s="15"/>
      <c r="AN75" s="15"/>
      <c r="AO75" s="15"/>
      <c r="AP75" s="15"/>
      <c r="AQ75" s="15"/>
      <c r="AR75" s="15"/>
      <c r="AS75" s="15"/>
      <c r="AT75" s="15"/>
      <c r="AU75" s="15"/>
      <c r="AV75" s="15">
        <v>400</v>
      </c>
      <c r="AW75" s="15">
        <v>400</v>
      </c>
      <c r="AX75" s="15"/>
      <c r="AY75" s="15"/>
      <c r="AZ75" s="15"/>
      <c r="BA75" s="15"/>
      <c r="BB75" s="15"/>
      <c r="BC75" s="15"/>
      <c r="BD75" s="15"/>
      <c r="BE75" s="15"/>
      <c r="BF75" s="15"/>
      <c r="BG75" s="15">
        <v>400</v>
      </c>
      <c r="BH75" s="12"/>
    </row>
    <row r="76" spans="1:60" ht="31.5" x14ac:dyDescent="0.25">
      <c r="A76" s="5" t="s">
        <v>107</v>
      </c>
      <c r="B76" s="4" t="s">
        <v>23</v>
      </c>
      <c r="C76" s="4" t="s">
        <v>106</v>
      </c>
      <c r="D76" s="4" t="s">
        <v>26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/>
      <c r="AA76" s="7">
        <v>69835.3</v>
      </c>
      <c r="AB76" s="7"/>
      <c r="AC76" s="7">
        <v>1807.7</v>
      </c>
      <c r="AD76" s="7"/>
      <c r="AE76" s="7">
        <v>691.5</v>
      </c>
      <c r="AF76" s="7"/>
      <c r="AG76" s="7"/>
      <c r="AH76" s="7"/>
      <c r="AI76" s="7"/>
      <c r="AJ76" s="7"/>
      <c r="AK76" s="7">
        <v>69835.3</v>
      </c>
      <c r="AL76" s="7">
        <v>47904.3</v>
      </c>
      <c r="AM76" s="7"/>
      <c r="AN76" s="7"/>
      <c r="AO76" s="7"/>
      <c r="AP76" s="7"/>
      <c r="AQ76" s="7"/>
      <c r="AR76" s="7"/>
      <c r="AS76" s="7"/>
      <c r="AT76" s="7"/>
      <c r="AU76" s="7"/>
      <c r="AV76" s="7">
        <v>47904.3</v>
      </c>
      <c r="AW76" s="7">
        <v>45945.1</v>
      </c>
      <c r="AX76" s="7"/>
      <c r="AY76" s="7"/>
      <c r="AZ76" s="7"/>
      <c r="BA76" s="7"/>
      <c r="BB76" s="7"/>
      <c r="BC76" s="7"/>
      <c r="BD76" s="7"/>
      <c r="BE76" s="7"/>
      <c r="BF76" s="7"/>
      <c r="BG76" s="7">
        <v>45945.1</v>
      </c>
      <c r="BH76" s="5"/>
    </row>
    <row r="77" spans="1:60" ht="15.75" x14ac:dyDescent="0.25">
      <c r="A77" s="5" t="s">
        <v>108</v>
      </c>
      <c r="B77" s="4" t="s">
        <v>23</v>
      </c>
      <c r="C77" s="4" t="s">
        <v>106</v>
      </c>
      <c r="D77" s="4" t="s">
        <v>25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5"/>
      <c r="AA77" s="7">
        <v>1242.0999999999999</v>
      </c>
      <c r="AB77" s="7"/>
      <c r="AC77" s="7"/>
      <c r="AD77" s="7"/>
      <c r="AE77" s="7"/>
      <c r="AF77" s="7"/>
      <c r="AG77" s="7"/>
      <c r="AH77" s="7"/>
      <c r="AI77" s="7"/>
      <c r="AJ77" s="7"/>
      <c r="AK77" s="7">
        <v>1242.0999999999999</v>
      </c>
      <c r="AL77" s="7">
        <v>5805.8</v>
      </c>
      <c r="AM77" s="7"/>
      <c r="AN77" s="7"/>
      <c r="AO77" s="7"/>
      <c r="AP77" s="7"/>
      <c r="AQ77" s="7"/>
      <c r="AR77" s="7"/>
      <c r="AS77" s="7"/>
      <c r="AT77" s="7"/>
      <c r="AU77" s="7"/>
      <c r="AV77" s="7">
        <v>5805.8</v>
      </c>
      <c r="AW77" s="7">
        <v>6371.2</v>
      </c>
      <c r="AX77" s="7"/>
      <c r="AY77" s="7"/>
      <c r="AZ77" s="7"/>
      <c r="BA77" s="7"/>
      <c r="BB77" s="7"/>
      <c r="BC77" s="7"/>
      <c r="BD77" s="7"/>
      <c r="BE77" s="7"/>
      <c r="BF77" s="7"/>
      <c r="BG77" s="7">
        <v>6371.2</v>
      </c>
      <c r="BH77" s="5"/>
    </row>
    <row r="78" spans="1:60" ht="78.75" x14ac:dyDescent="0.25">
      <c r="A78" s="8" t="s">
        <v>109</v>
      </c>
      <c r="B78" s="9" t="s">
        <v>23</v>
      </c>
      <c r="C78" s="9" t="s">
        <v>106</v>
      </c>
      <c r="D78" s="9" t="s">
        <v>25</v>
      </c>
      <c r="E78" s="9" t="s">
        <v>110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>
        <v>4500</v>
      </c>
      <c r="AM78" s="11"/>
      <c r="AN78" s="11"/>
      <c r="AO78" s="11"/>
      <c r="AP78" s="11"/>
      <c r="AQ78" s="11"/>
      <c r="AR78" s="11"/>
      <c r="AS78" s="11"/>
      <c r="AT78" s="11"/>
      <c r="AU78" s="11"/>
      <c r="AV78" s="11">
        <v>4500</v>
      </c>
      <c r="AW78" s="11">
        <v>5000</v>
      </c>
      <c r="AX78" s="11"/>
      <c r="AY78" s="11"/>
      <c r="AZ78" s="11"/>
      <c r="BA78" s="11"/>
      <c r="BB78" s="11"/>
      <c r="BC78" s="11"/>
      <c r="BD78" s="11"/>
      <c r="BE78" s="11"/>
      <c r="BF78" s="11"/>
      <c r="BG78" s="11">
        <v>5000</v>
      </c>
      <c r="BH78" s="8"/>
    </row>
    <row r="79" spans="1:60" ht="63" x14ac:dyDescent="0.25">
      <c r="A79" s="12" t="s">
        <v>111</v>
      </c>
      <c r="B79" s="13" t="s">
        <v>23</v>
      </c>
      <c r="C79" s="13" t="s">
        <v>106</v>
      </c>
      <c r="D79" s="13" t="s">
        <v>25</v>
      </c>
      <c r="E79" s="13" t="s">
        <v>110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112</v>
      </c>
      <c r="U79" s="13"/>
      <c r="V79" s="14"/>
      <c r="W79" s="14"/>
      <c r="X79" s="14"/>
      <c r="Y79" s="14"/>
      <c r="Z79" s="12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>
        <v>4500</v>
      </c>
      <c r="AM79" s="15"/>
      <c r="AN79" s="15"/>
      <c r="AO79" s="15"/>
      <c r="AP79" s="15"/>
      <c r="AQ79" s="15"/>
      <c r="AR79" s="15"/>
      <c r="AS79" s="15"/>
      <c r="AT79" s="15"/>
      <c r="AU79" s="15"/>
      <c r="AV79" s="15">
        <v>4500</v>
      </c>
      <c r="AW79" s="15">
        <v>5000</v>
      </c>
      <c r="AX79" s="15"/>
      <c r="AY79" s="15"/>
      <c r="AZ79" s="15"/>
      <c r="BA79" s="15"/>
      <c r="BB79" s="15"/>
      <c r="BC79" s="15"/>
      <c r="BD79" s="15"/>
      <c r="BE79" s="15"/>
      <c r="BF79" s="15"/>
      <c r="BG79" s="15">
        <v>5000</v>
      </c>
      <c r="BH79" s="12"/>
    </row>
    <row r="80" spans="1:60" ht="63" x14ac:dyDescent="0.25">
      <c r="A80" s="8" t="s">
        <v>113</v>
      </c>
      <c r="B80" s="9" t="s">
        <v>23</v>
      </c>
      <c r="C80" s="9" t="s">
        <v>106</v>
      </c>
      <c r="D80" s="9" t="s">
        <v>25</v>
      </c>
      <c r="E80" s="9" t="s">
        <v>114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v>1142.0999999999999</v>
      </c>
      <c r="AB80" s="11"/>
      <c r="AC80" s="11"/>
      <c r="AD80" s="11"/>
      <c r="AE80" s="11"/>
      <c r="AF80" s="11"/>
      <c r="AG80" s="11"/>
      <c r="AH80" s="11"/>
      <c r="AI80" s="11"/>
      <c r="AJ80" s="11"/>
      <c r="AK80" s="11">
        <v>1142.0999999999999</v>
      </c>
      <c r="AL80" s="11">
        <v>1185.8</v>
      </c>
      <c r="AM80" s="11"/>
      <c r="AN80" s="11"/>
      <c r="AO80" s="11"/>
      <c r="AP80" s="11"/>
      <c r="AQ80" s="11"/>
      <c r="AR80" s="11"/>
      <c r="AS80" s="11"/>
      <c r="AT80" s="11"/>
      <c r="AU80" s="11"/>
      <c r="AV80" s="11">
        <v>1185.8</v>
      </c>
      <c r="AW80" s="11">
        <v>1231.2</v>
      </c>
      <c r="AX80" s="11"/>
      <c r="AY80" s="11"/>
      <c r="AZ80" s="11"/>
      <c r="BA80" s="11"/>
      <c r="BB80" s="11"/>
      <c r="BC80" s="11"/>
      <c r="BD80" s="11"/>
      <c r="BE80" s="11"/>
      <c r="BF80" s="11"/>
      <c r="BG80" s="11">
        <v>1231.2</v>
      </c>
      <c r="BH80" s="8"/>
    </row>
    <row r="81" spans="1:60" ht="15.75" x14ac:dyDescent="0.25">
      <c r="A81" s="12" t="s">
        <v>38</v>
      </c>
      <c r="B81" s="13" t="s">
        <v>23</v>
      </c>
      <c r="C81" s="13" t="s">
        <v>106</v>
      </c>
      <c r="D81" s="13" t="s">
        <v>25</v>
      </c>
      <c r="E81" s="13" t="s">
        <v>114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39</v>
      </c>
      <c r="U81" s="13"/>
      <c r="V81" s="14"/>
      <c r="W81" s="14"/>
      <c r="X81" s="14"/>
      <c r="Y81" s="14"/>
      <c r="Z81" s="12"/>
      <c r="AA81" s="15">
        <v>1142.0999999999999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v>1142.0999999999999</v>
      </c>
      <c r="AL81" s="15">
        <v>1185.8</v>
      </c>
      <c r="AM81" s="15"/>
      <c r="AN81" s="15"/>
      <c r="AO81" s="15"/>
      <c r="AP81" s="15"/>
      <c r="AQ81" s="15"/>
      <c r="AR81" s="15"/>
      <c r="AS81" s="15"/>
      <c r="AT81" s="15"/>
      <c r="AU81" s="15"/>
      <c r="AV81" s="15">
        <v>1185.8</v>
      </c>
      <c r="AW81" s="15">
        <v>1231.2</v>
      </c>
      <c r="AX81" s="15"/>
      <c r="AY81" s="15"/>
      <c r="AZ81" s="15"/>
      <c r="BA81" s="15"/>
      <c r="BB81" s="15"/>
      <c r="BC81" s="15"/>
      <c r="BD81" s="15"/>
      <c r="BE81" s="15"/>
      <c r="BF81" s="15"/>
      <c r="BG81" s="15">
        <v>1231.2</v>
      </c>
      <c r="BH81" s="12"/>
    </row>
    <row r="82" spans="1:60" ht="31.5" x14ac:dyDescent="0.25">
      <c r="A82" s="8" t="s">
        <v>115</v>
      </c>
      <c r="B82" s="9" t="s">
        <v>23</v>
      </c>
      <c r="C82" s="9" t="s">
        <v>106</v>
      </c>
      <c r="D82" s="9" t="s">
        <v>25</v>
      </c>
      <c r="E82" s="9" t="s">
        <v>116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v>100</v>
      </c>
      <c r="AB82" s="11"/>
      <c r="AC82" s="11"/>
      <c r="AD82" s="11"/>
      <c r="AE82" s="11"/>
      <c r="AF82" s="11"/>
      <c r="AG82" s="11"/>
      <c r="AH82" s="11"/>
      <c r="AI82" s="11"/>
      <c r="AJ82" s="11"/>
      <c r="AK82" s="11">
        <v>100</v>
      </c>
      <c r="AL82" s="11">
        <v>120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120</v>
      </c>
      <c r="AW82" s="11">
        <v>140</v>
      </c>
      <c r="AX82" s="11"/>
      <c r="AY82" s="11"/>
      <c r="AZ82" s="11"/>
      <c r="BA82" s="11"/>
      <c r="BB82" s="11"/>
      <c r="BC82" s="11"/>
      <c r="BD82" s="11"/>
      <c r="BE82" s="11"/>
      <c r="BF82" s="11"/>
      <c r="BG82" s="11">
        <v>140</v>
      </c>
      <c r="BH82" s="8"/>
    </row>
    <row r="83" spans="1:60" ht="15.75" x14ac:dyDescent="0.25">
      <c r="A83" s="12" t="s">
        <v>38</v>
      </c>
      <c r="B83" s="13" t="s">
        <v>23</v>
      </c>
      <c r="C83" s="13" t="s">
        <v>106</v>
      </c>
      <c r="D83" s="13" t="s">
        <v>25</v>
      </c>
      <c r="E83" s="13" t="s">
        <v>116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39</v>
      </c>
      <c r="U83" s="13"/>
      <c r="V83" s="14"/>
      <c r="W83" s="14"/>
      <c r="X83" s="14"/>
      <c r="Y83" s="14"/>
      <c r="Z83" s="12"/>
      <c r="AA83" s="15">
        <v>100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100</v>
      </c>
      <c r="AL83" s="15">
        <v>120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v>120</v>
      </c>
      <c r="AW83" s="15">
        <v>140</v>
      </c>
      <c r="AX83" s="15"/>
      <c r="AY83" s="15"/>
      <c r="AZ83" s="15"/>
      <c r="BA83" s="15"/>
      <c r="BB83" s="15"/>
      <c r="BC83" s="15"/>
      <c r="BD83" s="15"/>
      <c r="BE83" s="15"/>
      <c r="BF83" s="15"/>
      <c r="BG83" s="15">
        <v>140</v>
      </c>
      <c r="BH83" s="12"/>
    </row>
    <row r="84" spans="1:60" ht="15.75" x14ac:dyDescent="0.25">
      <c r="A84" s="5" t="s">
        <v>117</v>
      </c>
      <c r="B84" s="4" t="s">
        <v>23</v>
      </c>
      <c r="C84" s="4" t="s">
        <v>106</v>
      </c>
      <c r="D84" s="4" t="s">
        <v>64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/>
      <c r="AA84" s="7">
        <v>7540</v>
      </c>
      <c r="AB84" s="7"/>
      <c r="AC84" s="7"/>
      <c r="AD84" s="7"/>
      <c r="AE84" s="7"/>
      <c r="AF84" s="7"/>
      <c r="AG84" s="7"/>
      <c r="AH84" s="7"/>
      <c r="AI84" s="7"/>
      <c r="AJ84" s="7"/>
      <c r="AK84" s="7">
        <v>7540</v>
      </c>
      <c r="AL84" s="7">
        <v>6380</v>
      </c>
      <c r="AM84" s="7"/>
      <c r="AN84" s="7"/>
      <c r="AO84" s="7"/>
      <c r="AP84" s="7"/>
      <c r="AQ84" s="7"/>
      <c r="AR84" s="7"/>
      <c r="AS84" s="7"/>
      <c r="AT84" s="7"/>
      <c r="AU84" s="7"/>
      <c r="AV84" s="7">
        <v>6380</v>
      </c>
      <c r="AW84" s="7">
        <v>1495.4</v>
      </c>
      <c r="AX84" s="7"/>
      <c r="AY84" s="7"/>
      <c r="AZ84" s="7"/>
      <c r="BA84" s="7"/>
      <c r="BB84" s="7"/>
      <c r="BC84" s="7"/>
      <c r="BD84" s="7"/>
      <c r="BE84" s="7"/>
      <c r="BF84" s="7"/>
      <c r="BG84" s="7">
        <v>1495.4</v>
      </c>
      <c r="BH84" s="5"/>
    </row>
    <row r="85" spans="1:60" ht="47.25" x14ac:dyDescent="0.25">
      <c r="A85" s="8" t="s">
        <v>118</v>
      </c>
      <c r="B85" s="9" t="s">
        <v>23</v>
      </c>
      <c r="C85" s="9" t="s">
        <v>106</v>
      </c>
      <c r="D85" s="9" t="s">
        <v>64</v>
      </c>
      <c r="E85" s="9" t="s">
        <v>119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/>
      <c r="AA85" s="11">
        <v>815</v>
      </c>
      <c r="AB85" s="11"/>
      <c r="AC85" s="11"/>
      <c r="AD85" s="11"/>
      <c r="AE85" s="11"/>
      <c r="AF85" s="11"/>
      <c r="AG85" s="11"/>
      <c r="AH85" s="11"/>
      <c r="AI85" s="11"/>
      <c r="AJ85" s="11"/>
      <c r="AK85" s="11">
        <v>815</v>
      </c>
      <c r="AL85" s="11">
        <v>20</v>
      </c>
      <c r="AM85" s="11"/>
      <c r="AN85" s="11"/>
      <c r="AO85" s="11"/>
      <c r="AP85" s="11"/>
      <c r="AQ85" s="11"/>
      <c r="AR85" s="11"/>
      <c r="AS85" s="11"/>
      <c r="AT85" s="11"/>
      <c r="AU85" s="11"/>
      <c r="AV85" s="11">
        <v>20</v>
      </c>
      <c r="AW85" s="11">
        <v>25</v>
      </c>
      <c r="AX85" s="11"/>
      <c r="AY85" s="11"/>
      <c r="AZ85" s="11"/>
      <c r="BA85" s="11"/>
      <c r="BB85" s="11"/>
      <c r="BC85" s="11"/>
      <c r="BD85" s="11"/>
      <c r="BE85" s="11"/>
      <c r="BF85" s="11"/>
      <c r="BG85" s="11">
        <v>25</v>
      </c>
      <c r="BH85" s="8"/>
    </row>
    <row r="86" spans="1:60" ht="15.75" x14ac:dyDescent="0.25">
      <c r="A86" s="12" t="s">
        <v>38</v>
      </c>
      <c r="B86" s="13" t="s">
        <v>23</v>
      </c>
      <c r="C86" s="13" t="s">
        <v>106</v>
      </c>
      <c r="D86" s="13" t="s">
        <v>64</v>
      </c>
      <c r="E86" s="13" t="s">
        <v>119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39</v>
      </c>
      <c r="U86" s="13"/>
      <c r="V86" s="14"/>
      <c r="W86" s="14"/>
      <c r="X86" s="14"/>
      <c r="Y86" s="14"/>
      <c r="Z86" s="12"/>
      <c r="AA86" s="15">
        <v>815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>
        <v>815</v>
      </c>
      <c r="AL86" s="15">
        <v>20</v>
      </c>
      <c r="AM86" s="15"/>
      <c r="AN86" s="15"/>
      <c r="AO86" s="15"/>
      <c r="AP86" s="15"/>
      <c r="AQ86" s="15"/>
      <c r="AR86" s="15"/>
      <c r="AS86" s="15"/>
      <c r="AT86" s="15"/>
      <c r="AU86" s="15"/>
      <c r="AV86" s="15">
        <v>20</v>
      </c>
      <c r="AW86" s="15">
        <v>25</v>
      </c>
      <c r="AX86" s="15"/>
      <c r="AY86" s="15"/>
      <c r="AZ86" s="15"/>
      <c r="BA86" s="15"/>
      <c r="BB86" s="15"/>
      <c r="BC86" s="15"/>
      <c r="BD86" s="15"/>
      <c r="BE86" s="15"/>
      <c r="BF86" s="15"/>
      <c r="BG86" s="15">
        <v>25</v>
      </c>
      <c r="BH86" s="12"/>
    </row>
    <row r="87" spans="1:60" ht="63" x14ac:dyDescent="0.25">
      <c r="A87" s="8" t="s">
        <v>120</v>
      </c>
      <c r="B87" s="9" t="s">
        <v>23</v>
      </c>
      <c r="C87" s="9" t="s">
        <v>106</v>
      </c>
      <c r="D87" s="9" t="s">
        <v>64</v>
      </c>
      <c r="E87" s="9" t="s">
        <v>121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/>
      <c r="AA87" s="11">
        <v>4675</v>
      </c>
      <c r="AB87" s="11"/>
      <c r="AC87" s="11"/>
      <c r="AD87" s="11"/>
      <c r="AE87" s="11"/>
      <c r="AF87" s="11"/>
      <c r="AG87" s="11"/>
      <c r="AH87" s="11"/>
      <c r="AI87" s="11"/>
      <c r="AJ87" s="11"/>
      <c r="AK87" s="11">
        <v>4675</v>
      </c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8"/>
    </row>
    <row r="88" spans="1:60" ht="15.75" x14ac:dyDescent="0.25">
      <c r="A88" s="12" t="s">
        <v>38</v>
      </c>
      <c r="B88" s="13" t="s">
        <v>23</v>
      </c>
      <c r="C88" s="13" t="s">
        <v>106</v>
      </c>
      <c r="D88" s="13" t="s">
        <v>64</v>
      </c>
      <c r="E88" s="13" t="s">
        <v>121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39</v>
      </c>
      <c r="U88" s="13"/>
      <c r="V88" s="14"/>
      <c r="W88" s="14"/>
      <c r="X88" s="14"/>
      <c r="Y88" s="14"/>
      <c r="Z88" s="12"/>
      <c r="AA88" s="15">
        <v>4675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>
        <v>4675</v>
      </c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2"/>
    </row>
    <row r="89" spans="1:60" ht="31.5" x14ac:dyDescent="0.25">
      <c r="A89" s="8" t="s">
        <v>122</v>
      </c>
      <c r="B89" s="9" t="s">
        <v>23</v>
      </c>
      <c r="C89" s="9" t="s">
        <v>106</v>
      </c>
      <c r="D89" s="9" t="s">
        <v>64</v>
      </c>
      <c r="E89" s="9" t="s">
        <v>123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/>
      <c r="AA89" s="11">
        <v>750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>
        <v>750</v>
      </c>
      <c r="AL89" s="11">
        <v>860</v>
      </c>
      <c r="AM89" s="11"/>
      <c r="AN89" s="11"/>
      <c r="AO89" s="11"/>
      <c r="AP89" s="11"/>
      <c r="AQ89" s="11"/>
      <c r="AR89" s="11"/>
      <c r="AS89" s="11"/>
      <c r="AT89" s="11"/>
      <c r="AU89" s="11"/>
      <c r="AV89" s="11">
        <v>860</v>
      </c>
      <c r="AW89" s="11">
        <v>970.4</v>
      </c>
      <c r="AX89" s="11"/>
      <c r="AY89" s="11"/>
      <c r="AZ89" s="11"/>
      <c r="BA89" s="11"/>
      <c r="BB89" s="11"/>
      <c r="BC89" s="11"/>
      <c r="BD89" s="11"/>
      <c r="BE89" s="11"/>
      <c r="BF89" s="11"/>
      <c r="BG89" s="11">
        <v>970.4</v>
      </c>
      <c r="BH89" s="8"/>
    </row>
    <row r="90" spans="1:60" ht="15.75" x14ac:dyDescent="0.25">
      <c r="A90" s="12" t="s">
        <v>38</v>
      </c>
      <c r="B90" s="13" t="s">
        <v>23</v>
      </c>
      <c r="C90" s="13" t="s">
        <v>106</v>
      </c>
      <c r="D90" s="13" t="s">
        <v>64</v>
      </c>
      <c r="E90" s="13" t="s">
        <v>123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39</v>
      </c>
      <c r="U90" s="13"/>
      <c r="V90" s="14"/>
      <c r="W90" s="14"/>
      <c r="X90" s="14"/>
      <c r="Y90" s="14"/>
      <c r="Z90" s="12"/>
      <c r="AA90" s="15">
        <v>750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>
        <v>750</v>
      </c>
      <c r="AL90" s="15">
        <v>860</v>
      </c>
      <c r="AM90" s="15"/>
      <c r="AN90" s="15"/>
      <c r="AO90" s="15"/>
      <c r="AP90" s="15"/>
      <c r="AQ90" s="15"/>
      <c r="AR90" s="15"/>
      <c r="AS90" s="15"/>
      <c r="AT90" s="15"/>
      <c r="AU90" s="15"/>
      <c r="AV90" s="15">
        <v>860</v>
      </c>
      <c r="AW90" s="15">
        <v>970.4</v>
      </c>
      <c r="AX90" s="15"/>
      <c r="AY90" s="15"/>
      <c r="AZ90" s="15"/>
      <c r="BA90" s="15"/>
      <c r="BB90" s="15"/>
      <c r="BC90" s="15"/>
      <c r="BD90" s="15"/>
      <c r="BE90" s="15"/>
      <c r="BF90" s="15"/>
      <c r="BG90" s="15">
        <v>970.4</v>
      </c>
      <c r="BH90" s="12"/>
    </row>
    <row r="91" spans="1:60" ht="78.75" x14ac:dyDescent="0.25">
      <c r="A91" s="8" t="s">
        <v>124</v>
      </c>
      <c r="B91" s="9" t="s">
        <v>23</v>
      </c>
      <c r="C91" s="9" t="s">
        <v>106</v>
      </c>
      <c r="D91" s="9" t="s">
        <v>64</v>
      </c>
      <c r="E91" s="9" t="s">
        <v>125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/>
      <c r="AA91" s="11">
        <v>500</v>
      </c>
      <c r="AB91" s="11"/>
      <c r="AC91" s="11"/>
      <c r="AD91" s="11"/>
      <c r="AE91" s="11"/>
      <c r="AF91" s="11"/>
      <c r="AG91" s="11"/>
      <c r="AH91" s="11"/>
      <c r="AI91" s="11"/>
      <c r="AJ91" s="11"/>
      <c r="AK91" s="11">
        <v>500</v>
      </c>
      <c r="AL91" s="11">
        <v>500</v>
      </c>
      <c r="AM91" s="11"/>
      <c r="AN91" s="11"/>
      <c r="AO91" s="11"/>
      <c r="AP91" s="11"/>
      <c r="AQ91" s="11"/>
      <c r="AR91" s="11"/>
      <c r="AS91" s="11"/>
      <c r="AT91" s="11"/>
      <c r="AU91" s="11"/>
      <c r="AV91" s="11">
        <v>500</v>
      </c>
      <c r="AW91" s="11">
        <v>500</v>
      </c>
      <c r="AX91" s="11"/>
      <c r="AY91" s="11"/>
      <c r="AZ91" s="11"/>
      <c r="BA91" s="11"/>
      <c r="BB91" s="11"/>
      <c r="BC91" s="11"/>
      <c r="BD91" s="11"/>
      <c r="BE91" s="11"/>
      <c r="BF91" s="11"/>
      <c r="BG91" s="11">
        <v>500</v>
      </c>
      <c r="BH91" s="8"/>
    </row>
    <row r="92" spans="1:60" ht="15.75" x14ac:dyDescent="0.25">
      <c r="A92" s="12" t="s">
        <v>38</v>
      </c>
      <c r="B92" s="13" t="s">
        <v>23</v>
      </c>
      <c r="C92" s="13" t="s">
        <v>106</v>
      </c>
      <c r="D92" s="13" t="s">
        <v>64</v>
      </c>
      <c r="E92" s="13" t="s">
        <v>125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39</v>
      </c>
      <c r="U92" s="13"/>
      <c r="V92" s="14"/>
      <c r="W92" s="14"/>
      <c r="X92" s="14"/>
      <c r="Y92" s="14"/>
      <c r="Z92" s="12"/>
      <c r="AA92" s="15">
        <v>500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>
        <v>500</v>
      </c>
      <c r="AL92" s="15">
        <v>500</v>
      </c>
      <c r="AM92" s="15"/>
      <c r="AN92" s="15"/>
      <c r="AO92" s="15"/>
      <c r="AP92" s="15"/>
      <c r="AQ92" s="15"/>
      <c r="AR92" s="15"/>
      <c r="AS92" s="15"/>
      <c r="AT92" s="15"/>
      <c r="AU92" s="15"/>
      <c r="AV92" s="15">
        <v>500</v>
      </c>
      <c r="AW92" s="15">
        <v>500</v>
      </c>
      <c r="AX92" s="15"/>
      <c r="AY92" s="15"/>
      <c r="AZ92" s="15"/>
      <c r="BA92" s="15"/>
      <c r="BB92" s="15"/>
      <c r="BC92" s="15"/>
      <c r="BD92" s="15"/>
      <c r="BE92" s="15"/>
      <c r="BF92" s="15"/>
      <c r="BG92" s="15">
        <v>500</v>
      </c>
      <c r="BH92" s="12"/>
    </row>
    <row r="93" spans="1:60" ht="47.25" x14ac:dyDescent="0.25">
      <c r="A93" s="8" t="s">
        <v>126</v>
      </c>
      <c r="B93" s="9" t="s">
        <v>23</v>
      </c>
      <c r="C93" s="9" t="s">
        <v>106</v>
      </c>
      <c r="D93" s="9" t="s">
        <v>64</v>
      </c>
      <c r="E93" s="9" t="s">
        <v>127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/>
      <c r="AA93" s="11">
        <v>800</v>
      </c>
      <c r="AB93" s="11"/>
      <c r="AC93" s="11"/>
      <c r="AD93" s="11"/>
      <c r="AE93" s="11"/>
      <c r="AF93" s="11"/>
      <c r="AG93" s="11"/>
      <c r="AH93" s="11"/>
      <c r="AI93" s="11"/>
      <c r="AJ93" s="11"/>
      <c r="AK93" s="11">
        <v>800</v>
      </c>
      <c r="AL93" s="11">
        <v>5000</v>
      </c>
      <c r="AM93" s="11"/>
      <c r="AN93" s="11"/>
      <c r="AO93" s="11"/>
      <c r="AP93" s="11"/>
      <c r="AQ93" s="11"/>
      <c r="AR93" s="11"/>
      <c r="AS93" s="11"/>
      <c r="AT93" s="11"/>
      <c r="AU93" s="11"/>
      <c r="AV93" s="11">
        <v>5000</v>
      </c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8"/>
    </row>
    <row r="94" spans="1:60" ht="63" x14ac:dyDescent="0.25">
      <c r="A94" s="12" t="s">
        <v>128</v>
      </c>
      <c r="B94" s="13" t="s">
        <v>23</v>
      </c>
      <c r="C94" s="13" t="s">
        <v>106</v>
      </c>
      <c r="D94" s="13" t="s">
        <v>64</v>
      </c>
      <c r="E94" s="13" t="s">
        <v>127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129</v>
      </c>
      <c r="U94" s="13"/>
      <c r="V94" s="14"/>
      <c r="W94" s="14"/>
      <c r="X94" s="14"/>
      <c r="Y94" s="14"/>
      <c r="Z94" s="12"/>
      <c r="AA94" s="15">
        <v>800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>
        <v>800</v>
      </c>
      <c r="AL94" s="15">
        <v>5000</v>
      </c>
      <c r="AM94" s="15"/>
      <c r="AN94" s="15"/>
      <c r="AO94" s="15"/>
      <c r="AP94" s="15"/>
      <c r="AQ94" s="15"/>
      <c r="AR94" s="15"/>
      <c r="AS94" s="15"/>
      <c r="AT94" s="15"/>
      <c r="AU94" s="15"/>
      <c r="AV94" s="15">
        <v>5000</v>
      </c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2"/>
    </row>
    <row r="95" spans="1:60" ht="15.75" x14ac:dyDescent="0.25">
      <c r="A95" s="5" t="s">
        <v>130</v>
      </c>
      <c r="B95" s="4" t="s">
        <v>23</v>
      </c>
      <c r="C95" s="4" t="s">
        <v>106</v>
      </c>
      <c r="D95" s="4" t="s">
        <v>66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  <c r="Y95" s="6"/>
      <c r="Z95" s="5"/>
      <c r="AA95" s="7">
        <v>61053.2</v>
      </c>
      <c r="AB95" s="7"/>
      <c r="AC95" s="7">
        <v>1807.7</v>
      </c>
      <c r="AD95" s="7"/>
      <c r="AE95" s="7">
        <v>691.5</v>
      </c>
      <c r="AF95" s="7"/>
      <c r="AG95" s="7"/>
      <c r="AH95" s="7"/>
      <c r="AI95" s="7"/>
      <c r="AJ95" s="7"/>
      <c r="AK95" s="7">
        <f>61053.2-0.1</f>
        <v>61053.1</v>
      </c>
      <c r="AL95" s="7">
        <v>35718.5</v>
      </c>
      <c r="AM95" s="7"/>
      <c r="AN95" s="7"/>
      <c r="AO95" s="7"/>
      <c r="AP95" s="7"/>
      <c r="AQ95" s="7"/>
      <c r="AR95" s="7"/>
      <c r="AS95" s="7"/>
      <c r="AT95" s="7"/>
      <c r="AU95" s="7"/>
      <c r="AV95" s="7">
        <v>35718.5</v>
      </c>
      <c r="AW95" s="7">
        <v>38078.5</v>
      </c>
      <c r="AX95" s="7"/>
      <c r="AY95" s="7"/>
      <c r="AZ95" s="7"/>
      <c r="BA95" s="7"/>
      <c r="BB95" s="7"/>
      <c r="BC95" s="7"/>
      <c r="BD95" s="7"/>
      <c r="BE95" s="7"/>
      <c r="BF95" s="7"/>
      <c r="BG95" s="7">
        <v>38078.5</v>
      </c>
      <c r="BH95" s="5"/>
    </row>
    <row r="96" spans="1:60" ht="47.25" x14ac:dyDescent="0.25">
      <c r="A96" s="8" t="s">
        <v>131</v>
      </c>
      <c r="B96" s="9" t="s">
        <v>23</v>
      </c>
      <c r="C96" s="9" t="s">
        <v>106</v>
      </c>
      <c r="D96" s="9" t="s">
        <v>66</v>
      </c>
      <c r="E96" s="9" t="s">
        <v>132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/>
      <c r="AA96" s="11">
        <v>11581</v>
      </c>
      <c r="AB96" s="11"/>
      <c r="AC96" s="11"/>
      <c r="AD96" s="11"/>
      <c r="AE96" s="11"/>
      <c r="AF96" s="11"/>
      <c r="AG96" s="11"/>
      <c r="AH96" s="11"/>
      <c r="AI96" s="11"/>
      <c r="AJ96" s="11"/>
      <c r="AK96" s="11">
        <v>11581</v>
      </c>
      <c r="AL96" s="11">
        <v>6670.2</v>
      </c>
      <c r="AM96" s="11"/>
      <c r="AN96" s="11"/>
      <c r="AO96" s="11"/>
      <c r="AP96" s="11"/>
      <c r="AQ96" s="11"/>
      <c r="AR96" s="11"/>
      <c r="AS96" s="11"/>
      <c r="AT96" s="11"/>
      <c r="AU96" s="11"/>
      <c r="AV96" s="11">
        <v>6670.2</v>
      </c>
      <c r="AW96" s="11">
        <v>7294.7</v>
      </c>
      <c r="AX96" s="11"/>
      <c r="AY96" s="11"/>
      <c r="AZ96" s="11"/>
      <c r="BA96" s="11"/>
      <c r="BB96" s="11"/>
      <c r="BC96" s="11"/>
      <c r="BD96" s="11"/>
      <c r="BE96" s="11"/>
      <c r="BF96" s="11"/>
      <c r="BG96" s="11">
        <v>7294.7</v>
      </c>
      <c r="BH96" s="8"/>
    </row>
    <row r="97" spans="1:60" ht="15.75" x14ac:dyDescent="0.25">
      <c r="A97" s="12" t="s">
        <v>38</v>
      </c>
      <c r="B97" s="13" t="s">
        <v>23</v>
      </c>
      <c r="C97" s="13" t="s">
        <v>106</v>
      </c>
      <c r="D97" s="13" t="s">
        <v>66</v>
      </c>
      <c r="E97" s="13" t="s">
        <v>132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39</v>
      </c>
      <c r="U97" s="13"/>
      <c r="V97" s="14"/>
      <c r="W97" s="14"/>
      <c r="X97" s="14"/>
      <c r="Y97" s="14"/>
      <c r="Z97" s="12"/>
      <c r="AA97" s="15">
        <v>6161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>
        <v>6161</v>
      </c>
      <c r="AL97" s="15">
        <v>708.2</v>
      </c>
      <c r="AM97" s="15"/>
      <c r="AN97" s="15"/>
      <c r="AO97" s="15"/>
      <c r="AP97" s="15"/>
      <c r="AQ97" s="15"/>
      <c r="AR97" s="15"/>
      <c r="AS97" s="15"/>
      <c r="AT97" s="15"/>
      <c r="AU97" s="15"/>
      <c r="AV97" s="15">
        <v>708.2</v>
      </c>
      <c r="AW97" s="15">
        <v>736.5</v>
      </c>
      <c r="AX97" s="15"/>
      <c r="AY97" s="15"/>
      <c r="AZ97" s="15"/>
      <c r="BA97" s="15"/>
      <c r="BB97" s="15"/>
      <c r="BC97" s="15"/>
      <c r="BD97" s="15"/>
      <c r="BE97" s="15"/>
      <c r="BF97" s="15"/>
      <c r="BG97" s="15">
        <v>736.5</v>
      </c>
      <c r="BH97" s="12"/>
    </row>
    <row r="98" spans="1:60" ht="15.75" x14ac:dyDescent="0.25">
      <c r="A98" s="12" t="s">
        <v>40</v>
      </c>
      <c r="B98" s="13" t="s">
        <v>23</v>
      </c>
      <c r="C98" s="13" t="s">
        <v>106</v>
      </c>
      <c r="D98" s="13" t="s">
        <v>66</v>
      </c>
      <c r="E98" s="13" t="s">
        <v>132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41</v>
      </c>
      <c r="U98" s="13"/>
      <c r="V98" s="14"/>
      <c r="W98" s="14"/>
      <c r="X98" s="14"/>
      <c r="Y98" s="14"/>
      <c r="Z98" s="12"/>
      <c r="AA98" s="15">
        <v>5420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>
        <v>5420</v>
      </c>
      <c r="AL98" s="15">
        <v>5962</v>
      </c>
      <c r="AM98" s="15"/>
      <c r="AN98" s="15"/>
      <c r="AO98" s="15"/>
      <c r="AP98" s="15"/>
      <c r="AQ98" s="15"/>
      <c r="AR98" s="15"/>
      <c r="AS98" s="15"/>
      <c r="AT98" s="15"/>
      <c r="AU98" s="15"/>
      <c r="AV98" s="15">
        <v>5962</v>
      </c>
      <c r="AW98" s="15">
        <v>6558.2</v>
      </c>
      <c r="AX98" s="15"/>
      <c r="AY98" s="15"/>
      <c r="AZ98" s="15"/>
      <c r="BA98" s="15"/>
      <c r="BB98" s="15"/>
      <c r="BC98" s="15"/>
      <c r="BD98" s="15"/>
      <c r="BE98" s="15"/>
      <c r="BF98" s="15"/>
      <c r="BG98" s="15">
        <v>6558.2</v>
      </c>
      <c r="BH98" s="12"/>
    </row>
    <row r="99" spans="1:60" ht="31.5" x14ac:dyDescent="0.25">
      <c r="A99" s="8" t="s">
        <v>133</v>
      </c>
      <c r="B99" s="9" t="s">
        <v>23</v>
      </c>
      <c r="C99" s="9" t="s">
        <v>106</v>
      </c>
      <c r="D99" s="9" t="s">
        <v>66</v>
      </c>
      <c r="E99" s="9" t="s">
        <v>134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/>
      <c r="AA99" s="11">
        <v>154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>
        <v>154</v>
      </c>
      <c r="AL99" s="11">
        <v>104.2</v>
      </c>
      <c r="AM99" s="11"/>
      <c r="AN99" s="11"/>
      <c r="AO99" s="11"/>
      <c r="AP99" s="11"/>
      <c r="AQ99" s="11"/>
      <c r="AR99" s="11"/>
      <c r="AS99" s="11"/>
      <c r="AT99" s="11"/>
      <c r="AU99" s="11"/>
      <c r="AV99" s="11">
        <v>104.2</v>
      </c>
      <c r="AW99" s="11">
        <v>104.3</v>
      </c>
      <c r="AX99" s="11"/>
      <c r="AY99" s="11"/>
      <c r="AZ99" s="11"/>
      <c r="BA99" s="11"/>
      <c r="BB99" s="11"/>
      <c r="BC99" s="11"/>
      <c r="BD99" s="11"/>
      <c r="BE99" s="11"/>
      <c r="BF99" s="11"/>
      <c r="BG99" s="11">
        <v>104.3</v>
      </c>
      <c r="BH99" s="8"/>
    </row>
    <row r="100" spans="1:60" ht="15.75" x14ac:dyDescent="0.25">
      <c r="A100" s="12" t="s">
        <v>38</v>
      </c>
      <c r="B100" s="13" t="s">
        <v>23</v>
      </c>
      <c r="C100" s="13" t="s">
        <v>106</v>
      </c>
      <c r="D100" s="13" t="s">
        <v>66</v>
      </c>
      <c r="E100" s="13" t="s">
        <v>134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39</v>
      </c>
      <c r="U100" s="13"/>
      <c r="V100" s="14"/>
      <c r="W100" s="14"/>
      <c r="X100" s="14"/>
      <c r="Y100" s="14"/>
      <c r="Z100" s="12"/>
      <c r="AA100" s="15">
        <v>154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>
        <v>154</v>
      </c>
      <c r="AL100" s="15">
        <v>104.2</v>
      </c>
      <c r="AM100" s="15"/>
      <c r="AN100" s="15"/>
      <c r="AO100" s="15"/>
      <c r="AP100" s="15"/>
      <c r="AQ100" s="15"/>
      <c r="AR100" s="15"/>
      <c r="AS100" s="15"/>
      <c r="AT100" s="15"/>
      <c r="AU100" s="15"/>
      <c r="AV100" s="15">
        <v>104.2</v>
      </c>
      <c r="AW100" s="15">
        <v>104.3</v>
      </c>
      <c r="AX100" s="15"/>
      <c r="AY100" s="15"/>
      <c r="AZ100" s="15"/>
      <c r="BA100" s="15"/>
      <c r="BB100" s="15"/>
      <c r="BC100" s="15"/>
      <c r="BD100" s="15"/>
      <c r="BE100" s="15"/>
      <c r="BF100" s="15"/>
      <c r="BG100" s="15">
        <v>104.3</v>
      </c>
      <c r="BH100" s="12"/>
    </row>
    <row r="101" spans="1:60" ht="47.25" x14ac:dyDescent="0.25">
      <c r="A101" s="8" t="s">
        <v>135</v>
      </c>
      <c r="B101" s="9" t="s">
        <v>23</v>
      </c>
      <c r="C101" s="9" t="s">
        <v>106</v>
      </c>
      <c r="D101" s="9" t="s">
        <v>66</v>
      </c>
      <c r="E101" s="9" t="s">
        <v>136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/>
      <c r="AA101" s="11">
        <v>450</v>
      </c>
      <c r="AB101" s="11"/>
      <c r="AC101" s="11"/>
      <c r="AD101" s="11"/>
      <c r="AE101" s="11"/>
      <c r="AF101" s="11"/>
      <c r="AG101" s="11"/>
      <c r="AH101" s="11"/>
      <c r="AI101" s="11"/>
      <c r="AJ101" s="11"/>
      <c r="AK101" s="11">
        <v>450</v>
      </c>
      <c r="AL101" s="11">
        <v>468</v>
      </c>
      <c r="AM101" s="11"/>
      <c r="AN101" s="11"/>
      <c r="AO101" s="11"/>
      <c r="AP101" s="11"/>
      <c r="AQ101" s="11"/>
      <c r="AR101" s="11"/>
      <c r="AS101" s="11"/>
      <c r="AT101" s="11"/>
      <c r="AU101" s="11"/>
      <c r="AV101" s="11">
        <v>468</v>
      </c>
      <c r="AW101" s="11">
        <v>486.7</v>
      </c>
      <c r="AX101" s="11"/>
      <c r="AY101" s="11"/>
      <c r="AZ101" s="11"/>
      <c r="BA101" s="11"/>
      <c r="BB101" s="11"/>
      <c r="BC101" s="11"/>
      <c r="BD101" s="11"/>
      <c r="BE101" s="11"/>
      <c r="BF101" s="11"/>
      <c r="BG101" s="11">
        <v>486.7</v>
      </c>
      <c r="BH101" s="8"/>
    </row>
    <row r="102" spans="1:60" ht="15.75" x14ac:dyDescent="0.25">
      <c r="A102" s="12" t="s">
        <v>38</v>
      </c>
      <c r="B102" s="13" t="s">
        <v>23</v>
      </c>
      <c r="C102" s="13" t="s">
        <v>106</v>
      </c>
      <c r="D102" s="13" t="s">
        <v>66</v>
      </c>
      <c r="E102" s="13" t="s">
        <v>136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39</v>
      </c>
      <c r="U102" s="13"/>
      <c r="V102" s="14"/>
      <c r="W102" s="14"/>
      <c r="X102" s="14"/>
      <c r="Y102" s="14"/>
      <c r="Z102" s="12"/>
      <c r="AA102" s="15">
        <v>450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>
        <v>450</v>
      </c>
      <c r="AL102" s="15">
        <v>468</v>
      </c>
      <c r="AM102" s="15"/>
      <c r="AN102" s="15"/>
      <c r="AO102" s="15"/>
      <c r="AP102" s="15"/>
      <c r="AQ102" s="15"/>
      <c r="AR102" s="15"/>
      <c r="AS102" s="15"/>
      <c r="AT102" s="15"/>
      <c r="AU102" s="15"/>
      <c r="AV102" s="15">
        <v>468</v>
      </c>
      <c r="AW102" s="15">
        <v>486.7</v>
      </c>
      <c r="AX102" s="15"/>
      <c r="AY102" s="15"/>
      <c r="AZ102" s="15"/>
      <c r="BA102" s="15"/>
      <c r="BB102" s="15"/>
      <c r="BC102" s="15"/>
      <c r="BD102" s="15"/>
      <c r="BE102" s="15"/>
      <c r="BF102" s="15"/>
      <c r="BG102" s="15">
        <v>486.7</v>
      </c>
      <c r="BH102" s="12"/>
    </row>
    <row r="103" spans="1:60" ht="31.5" x14ac:dyDescent="0.25">
      <c r="A103" s="8" t="s">
        <v>137</v>
      </c>
      <c r="B103" s="9" t="s">
        <v>23</v>
      </c>
      <c r="C103" s="9" t="s">
        <v>106</v>
      </c>
      <c r="D103" s="9" t="s">
        <v>66</v>
      </c>
      <c r="E103" s="9" t="s">
        <v>138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/>
      <c r="AA103" s="11">
        <v>8170</v>
      </c>
      <c r="AB103" s="11"/>
      <c r="AC103" s="11"/>
      <c r="AD103" s="11"/>
      <c r="AE103" s="11"/>
      <c r="AF103" s="11"/>
      <c r="AG103" s="11"/>
      <c r="AH103" s="11"/>
      <c r="AI103" s="11"/>
      <c r="AJ103" s="11"/>
      <c r="AK103" s="11">
        <v>8170</v>
      </c>
      <c r="AL103" s="11">
        <v>528.79999999999995</v>
      </c>
      <c r="AM103" s="11"/>
      <c r="AN103" s="11"/>
      <c r="AO103" s="11"/>
      <c r="AP103" s="11"/>
      <c r="AQ103" s="11"/>
      <c r="AR103" s="11"/>
      <c r="AS103" s="11"/>
      <c r="AT103" s="11"/>
      <c r="AU103" s="11"/>
      <c r="AV103" s="11">
        <v>528.79999999999995</v>
      </c>
      <c r="AW103" s="11">
        <v>538</v>
      </c>
      <c r="AX103" s="11"/>
      <c r="AY103" s="11"/>
      <c r="AZ103" s="11"/>
      <c r="BA103" s="11"/>
      <c r="BB103" s="11"/>
      <c r="BC103" s="11"/>
      <c r="BD103" s="11"/>
      <c r="BE103" s="11"/>
      <c r="BF103" s="11"/>
      <c r="BG103" s="11">
        <v>538</v>
      </c>
      <c r="BH103" s="8"/>
    </row>
    <row r="104" spans="1:60" ht="15.75" x14ac:dyDescent="0.25">
      <c r="A104" s="12" t="s">
        <v>38</v>
      </c>
      <c r="B104" s="13" t="s">
        <v>23</v>
      </c>
      <c r="C104" s="13" t="s">
        <v>106</v>
      </c>
      <c r="D104" s="13" t="s">
        <v>66</v>
      </c>
      <c r="E104" s="13" t="s">
        <v>138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39</v>
      </c>
      <c r="U104" s="13"/>
      <c r="V104" s="14"/>
      <c r="W104" s="14"/>
      <c r="X104" s="14"/>
      <c r="Y104" s="14"/>
      <c r="Z104" s="12"/>
      <c r="AA104" s="15">
        <v>8170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>
        <v>8170</v>
      </c>
      <c r="AL104" s="15">
        <v>528.79999999999995</v>
      </c>
      <c r="AM104" s="15"/>
      <c r="AN104" s="15"/>
      <c r="AO104" s="15"/>
      <c r="AP104" s="15"/>
      <c r="AQ104" s="15"/>
      <c r="AR104" s="15"/>
      <c r="AS104" s="15"/>
      <c r="AT104" s="15"/>
      <c r="AU104" s="15"/>
      <c r="AV104" s="15">
        <v>528.79999999999995</v>
      </c>
      <c r="AW104" s="15">
        <v>538</v>
      </c>
      <c r="AX104" s="15"/>
      <c r="AY104" s="15"/>
      <c r="AZ104" s="15"/>
      <c r="BA104" s="15"/>
      <c r="BB104" s="15"/>
      <c r="BC104" s="15"/>
      <c r="BD104" s="15"/>
      <c r="BE104" s="15"/>
      <c r="BF104" s="15"/>
      <c r="BG104" s="15">
        <v>538</v>
      </c>
      <c r="BH104" s="12"/>
    </row>
    <row r="105" spans="1:60" ht="63" x14ac:dyDescent="0.25">
      <c r="A105" s="8" t="s">
        <v>139</v>
      </c>
      <c r="B105" s="9" t="s">
        <v>23</v>
      </c>
      <c r="C105" s="9" t="s">
        <v>106</v>
      </c>
      <c r="D105" s="9" t="s">
        <v>66</v>
      </c>
      <c r="E105" s="9" t="s">
        <v>140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/>
      <c r="AA105" s="11">
        <v>12129</v>
      </c>
      <c r="AB105" s="11"/>
      <c r="AC105" s="11"/>
      <c r="AD105" s="11"/>
      <c r="AE105" s="11"/>
      <c r="AF105" s="11"/>
      <c r="AG105" s="11"/>
      <c r="AH105" s="11"/>
      <c r="AI105" s="11"/>
      <c r="AJ105" s="11"/>
      <c r="AK105" s="11">
        <f>12129-0.1</f>
        <v>12128.9</v>
      </c>
      <c r="AL105" s="11">
        <v>12457.3</v>
      </c>
      <c r="AM105" s="11"/>
      <c r="AN105" s="11"/>
      <c r="AO105" s="11"/>
      <c r="AP105" s="11"/>
      <c r="AQ105" s="11"/>
      <c r="AR105" s="11"/>
      <c r="AS105" s="11"/>
      <c r="AT105" s="11"/>
      <c r="AU105" s="11"/>
      <c r="AV105" s="11">
        <v>12457.3</v>
      </c>
      <c r="AW105" s="11">
        <v>12954.8</v>
      </c>
      <c r="AX105" s="11"/>
      <c r="AY105" s="11"/>
      <c r="AZ105" s="11"/>
      <c r="BA105" s="11"/>
      <c r="BB105" s="11"/>
      <c r="BC105" s="11"/>
      <c r="BD105" s="11"/>
      <c r="BE105" s="11"/>
      <c r="BF105" s="11"/>
      <c r="BG105" s="11">
        <v>12954.8</v>
      </c>
      <c r="BH105" s="8"/>
    </row>
    <row r="106" spans="1:60" ht="15.75" x14ac:dyDescent="0.25">
      <c r="A106" s="12" t="s">
        <v>38</v>
      </c>
      <c r="B106" s="13" t="s">
        <v>23</v>
      </c>
      <c r="C106" s="13" t="s">
        <v>106</v>
      </c>
      <c r="D106" s="13" t="s">
        <v>66</v>
      </c>
      <c r="E106" s="13" t="s">
        <v>140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39</v>
      </c>
      <c r="U106" s="13"/>
      <c r="V106" s="14"/>
      <c r="W106" s="14"/>
      <c r="X106" s="14"/>
      <c r="Y106" s="14"/>
      <c r="Z106" s="12"/>
      <c r="AA106" s="15">
        <v>12129</v>
      </c>
      <c r="AB106" s="15"/>
      <c r="AC106" s="15"/>
      <c r="AD106" s="15"/>
      <c r="AE106" s="15"/>
      <c r="AF106" s="15"/>
      <c r="AG106" s="15"/>
      <c r="AH106" s="15"/>
      <c r="AI106" s="15"/>
      <c r="AJ106" s="15"/>
      <c r="AK106" s="15">
        <f>12129-0.1</f>
        <v>12128.9</v>
      </c>
      <c r="AL106" s="15">
        <v>12457.3</v>
      </c>
      <c r="AM106" s="15"/>
      <c r="AN106" s="15"/>
      <c r="AO106" s="15"/>
      <c r="AP106" s="15"/>
      <c r="AQ106" s="15"/>
      <c r="AR106" s="15"/>
      <c r="AS106" s="15"/>
      <c r="AT106" s="15"/>
      <c r="AU106" s="15"/>
      <c r="AV106" s="15">
        <v>12457.3</v>
      </c>
      <c r="AW106" s="15">
        <v>12954.8</v>
      </c>
      <c r="AX106" s="15"/>
      <c r="AY106" s="15"/>
      <c r="AZ106" s="15"/>
      <c r="BA106" s="15"/>
      <c r="BB106" s="15"/>
      <c r="BC106" s="15"/>
      <c r="BD106" s="15"/>
      <c r="BE106" s="15"/>
      <c r="BF106" s="15"/>
      <c r="BG106" s="15">
        <v>12954.8</v>
      </c>
      <c r="BH106" s="12"/>
    </row>
    <row r="107" spans="1:60" ht="47.25" x14ac:dyDescent="0.25">
      <c r="A107" s="8" t="s">
        <v>141</v>
      </c>
      <c r="B107" s="9" t="s">
        <v>23</v>
      </c>
      <c r="C107" s="9" t="s">
        <v>106</v>
      </c>
      <c r="D107" s="9" t="s">
        <v>66</v>
      </c>
      <c r="E107" s="9" t="s">
        <v>142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/>
      <c r="AA107" s="11">
        <v>820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>
        <v>820</v>
      </c>
      <c r="AL107" s="11">
        <v>150</v>
      </c>
      <c r="AM107" s="11"/>
      <c r="AN107" s="11"/>
      <c r="AO107" s="11"/>
      <c r="AP107" s="11"/>
      <c r="AQ107" s="11"/>
      <c r="AR107" s="11"/>
      <c r="AS107" s="11"/>
      <c r="AT107" s="11"/>
      <c r="AU107" s="11"/>
      <c r="AV107" s="11">
        <v>150</v>
      </c>
      <c r="AW107" s="11">
        <v>150</v>
      </c>
      <c r="AX107" s="11"/>
      <c r="AY107" s="11"/>
      <c r="AZ107" s="11"/>
      <c r="BA107" s="11"/>
      <c r="BB107" s="11"/>
      <c r="BC107" s="11"/>
      <c r="BD107" s="11"/>
      <c r="BE107" s="11"/>
      <c r="BF107" s="11"/>
      <c r="BG107" s="11">
        <v>150</v>
      </c>
      <c r="BH107" s="8"/>
    </row>
    <row r="108" spans="1:60" ht="15.75" x14ac:dyDescent="0.25">
      <c r="A108" s="12" t="s">
        <v>38</v>
      </c>
      <c r="B108" s="13" t="s">
        <v>23</v>
      </c>
      <c r="C108" s="13" t="s">
        <v>106</v>
      </c>
      <c r="D108" s="13" t="s">
        <v>66</v>
      </c>
      <c r="E108" s="13" t="s">
        <v>142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39</v>
      </c>
      <c r="U108" s="13"/>
      <c r="V108" s="14"/>
      <c r="W108" s="14"/>
      <c r="X108" s="14"/>
      <c r="Y108" s="14"/>
      <c r="Z108" s="12"/>
      <c r="AA108" s="15">
        <v>820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>
        <v>820</v>
      </c>
      <c r="AL108" s="15">
        <v>150</v>
      </c>
      <c r="AM108" s="15"/>
      <c r="AN108" s="15"/>
      <c r="AO108" s="15"/>
      <c r="AP108" s="15"/>
      <c r="AQ108" s="15"/>
      <c r="AR108" s="15"/>
      <c r="AS108" s="15"/>
      <c r="AT108" s="15"/>
      <c r="AU108" s="15"/>
      <c r="AV108" s="15">
        <v>150</v>
      </c>
      <c r="AW108" s="15">
        <v>150</v>
      </c>
      <c r="AX108" s="15"/>
      <c r="AY108" s="15"/>
      <c r="AZ108" s="15"/>
      <c r="BA108" s="15"/>
      <c r="BB108" s="15"/>
      <c r="BC108" s="15"/>
      <c r="BD108" s="15"/>
      <c r="BE108" s="15"/>
      <c r="BF108" s="15"/>
      <c r="BG108" s="15">
        <v>150</v>
      </c>
      <c r="BH108" s="12"/>
    </row>
    <row r="109" spans="1:60" ht="110.25" x14ac:dyDescent="0.25">
      <c r="A109" s="8" t="s">
        <v>143</v>
      </c>
      <c r="B109" s="9" t="s">
        <v>23</v>
      </c>
      <c r="C109" s="9" t="s">
        <v>106</v>
      </c>
      <c r="D109" s="9" t="s">
        <v>66</v>
      </c>
      <c r="E109" s="9" t="s">
        <v>144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>
        <v>600</v>
      </c>
      <c r="AM109" s="11"/>
      <c r="AN109" s="11"/>
      <c r="AO109" s="11"/>
      <c r="AP109" s="11"/>
      <c r="AQ109" s="11"/>
      <c r="AR109" s="11"/>
      <c r="AS109" s="11"/>
      <c r="AT109" s="11"/>
      <c r="AU109" s="11"/>
      <c r="AV109" s="11">
        <v>600</v>
      </c>
      <c r="AW109" s="11">
        <v>700</v>
      </c>
      <c r="AX109" s="11"/>
      <c r="AY109" s="11"/>
      <c r="AZ109" s="11"/>
      <c r="BA109" s="11"/>
      <c r="BB109" s="11"/>
      <c r="BC109" s="11"/>
      <c r="BD109" s="11"/>
      <c r="BE109" s="11"/>
      <c r="BF109" s="11"/>
      <c r="BG109" s="11">
        <v>700</v>
      </c>
      <c r="BH109" s="8"/>
    </row>
    <row r="110" spans="1:60" ht="15.75" x14ac:dyDescent="0.25">
      <c r="A110" s="12" t="s">
        <v>38</v>
      </c>
      <c r="B110" s="13" t="s">
        <v>23</v>
      </c>
      <c r="C110" s="13" t="s">
        <v>106</v>
      </c>
      <c r="D110" s="13" t="s">
        <v>66</v>
      </c>
      <c r="E110" s="13" t="s">
        <v>144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39</v>
      </c>
      <c r="U110" s="13"/>
      <c r="V110" s="14"/>
      <c r="W110" s="14"/>
      <c r="X110" s="14"/>
      <c r="Y110" s="14"/>
      <c r="Z110" s="12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>
        <v>600</v>
      </c>
      <c r="AM110" s="15"/>
      <c r="AN110" s="15"/>
      <c r="AO110" s="15"/>
      <c r="AP110" s="15"/>
      <c r="AQ110" s="15"/>
      <c r="AR110" s="15"/>
      <c r="AS110" s="15"/>
      <c r="AT110" s="15"/>
      <c r="AU110" s="15"/>
      <c r="AV110" s="15">
        <v>600</v>
      </c>
      <c r="AW110" s="15">
        <v>700</v>
      </c>
      <c r="AX110" s="15"/>
      <c r="AY110" s="15"/>
      <c r="AZ110" s="15"/>
      <c r="BA110" s="15"/>
      <c r="BB110" s="15"/>
      <c r="BC110" s="15"/>
      <c r="BD110" s="15"/>
      <c r="BE110" s="15"/>
      <c r="BF110" s="15"/>
      <c r="BG110" s="15">
        <v>700</v>
      </c>
      <c r="BH110" s="12"/>
    </row>
    <row r="111" spans="1:60" ht="126" x14ac:dyDescent="0.25">
      <c r="A111" s="16" t="s">
        <v>145</v>
      </c>
      <c r="B111" s="9" t="s">
        <v>23</v>
      </c>
      <c r="C111" s="9" t="s">
        <v>106</v>
      </c>
      <c r="D111" s="9" t="s">
        <v>66</v>
      </c>
      <c r="E111" s="9" t="s">
        <v>146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>
        <v>600</v>
      </c>
      <c r="AM111" s="11"/>
      <c r="AN111" s="11"/>
      <c r="AO111" s="11"/>
      <c r="AP111" s="11"/>
      <c r="AQ111" s="11"/>
      <c r="AR111" s="11"/>
      <c r="AS111" s="11"/>
      <c r="AT111" s="11"/>
      <c r="AU111" s="11"/>
      <c r="AV111" s="11">
        <v>600</v>
      </c>
      <c r="AW111" s="11">
        <v>700</v>
      </c>
      <c r="AX111" s="11"/>
      <c r="AY111" s="11"/>
      <c r="AZ111" s="11"/>
      <c r="BA111" s="11"/>
      <c r="BB111" s="11"/>
      <c r="BC111" s="11"/>
      <c r="BD111" s="11"/>
      <c r="BE111" s="11"/>
      <c r="BF111" s="11"/>
      <c r="BG111" s="11">
        <v>700</v>
      </c>
      <c r="BH111" s="8"/>
    </row>
    <row r="112" spans="1:60" ht="15.75" x14ac:dyDescent="0.25">
      <c r="A112" s="12" t="s">
        <v>38</v>
      </c>
      <c r="B112" s="13" t="s">
        <v>23</v>
      </c>
      <c r="C112" s="13" t="s">
        <v>106</v>
      </c>
      <c r="D112" s="13" t="s">
        <v>66</v>
      </c>
      <c r="E112" s="13" t="s">
        <v>146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39</v>
      </c>
      <c r="U112" s="13"/>
      <c r="V112" s="14"/>
      <c r="W112" s="14"/>
      <c r="X112" s="14"/>
      <c r="Y112" s="14"/>
      <c r="Z112" s="1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>
        <v>600</v>
      </c>
      <c r="AM112" s="15"/>
      <c r="AN112" s="15"/>
      <c r="AO112" s="15"/>
      <c r="AP112" s="15"/>
      <c r="AQ112" s="15"/>
      <c r="AR112" s="15"/>
      <c r="AS112" s="15"/>
      <c r="AT112" s="15"/>
      <c r="AU112" s="15"/>
      <c r="AV112" s="15">
        <v>600</v>
      </c>
      <c r="AW112" s="15">
        <v>700</v>
      </c>
      <c r="AX112" s="15"/>
      <c r="AY112" s="15"/>
      <c r="AZ112" s="15"/>
      <c r="BA112" s="15"/>
      <c r="BB112" s="15"/>
      <c r="BC112" s="15"/>
      <c r="BD112" s="15"/>
      <c r="BE112" s="15"/>
      <c r="BF112" s="15"/>
      <c r="BG112" s="15">
        <v>700</v>
      </c>
      <c r="BH112" s="12"/>
    </row>
    <row r="113" spans="1:60" ht="110.25" x14ac:dyDescent="0.25">
      <c r="A113" s="8" t="s">
        <v>143</v>
      </c>
      <c r="B113" s="9" t="s">
        <v>23</v>
      </c>
      <c r="C113" s="9" t="s">
        <v>106</v>
      </c>
      <c r="D113" s="9" t="s">
        <v>66</v>
      </c>
      <c r="E113" s="9" t="s">
        <v>147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/>
      <c r="AA113" s="11">
        <v>1500</v>
      </c>
      <c r="AB113" s="11"/>
      <c r="AC113" s="11">
        <v>1020.4</v>
      </c>
      <c r="AD113" s="11"/>
      <c r="AE113" s="11">
        <v>479.6</v>
      </c>
      <c r="AF113" s="11"/>
      <c r="AG113" s="11"/>
      <c r="AH113" s="11"/>
      <c r="AI113" s="11"/>
      <c r="AJ113" s="11"/>
      <c r="AK113" s="11">
        <v>1500</v>
      </c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8"/>
    </row>
    <row r="114" spans="1:60" ht="15.75" x14ac:dyDescent="0.25">
      <c r="A114" s="12" t="s">
        <v>38</v>
      </c>
      <c r="B114" s="13" t="s">
        <v>23</v>
      </c>
      <c r="C114" s="13" t="s">
        <v>106</v>
      </c>
      <c r="D114" s="13" t="s">
        <v>66</v>
      </c>
      <c r="E114" s="13" t="s">
        <v>147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39</v>
      </c>
      <c r="U114" s="13"/>
      <c r="V114" s="14"/>
      <c r="W114" s="14"/>
      <c r="X114" s="14"/>
      <c r="Y114" s="14"/>
      <c r="Z114" s="12"/>
      <c r="AA114" s="15">
        <v>1500</v>
      </c>
      <c r="AB114" s="15"/>
      <c r="AC114" s="15">
        <v>1020.4</v>
      </c>
      <c r="AD114" s="15"/>
      <c r="AE114" s="15">
        <v>479.6</v>
      </c>
      <c r="AF114" s="15"/>
      <c r="AG114" s="15"/>
      <c r="AH114" s="15"/>
      <c r="AI114" s="15"/>
      <c r="AJ114" s="15"/>
      <c r="AK114" s="15">
        <v>1500</v>
      </c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2"/>
    </row>
    <row r="115" spans="1:60" ht="126" x14ac:dyDescent="0.25">
      <c r="A115" s="16" t="s">
        <v>145</v>
      </c>
      <c r="B115" s="9" t="s">
        <v>23</v>
      </c>
      <c r="C115" s="9" t="s">
        <v>106</v>
      </c>
      <c r="D115" s="9" t="s">
        <v>66</v>
      </c>
      <c r="E115" s="9" t="s">
        <v>148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8"/>
      <c r="AA115" s="11">
        <v>999.2</v>
      </c>
      <c r="AB115" s="11"/>
      <c r="AC115" s="11">
        <v>787.3</v>
      </c>
      <c r="AD115" s="11"/>
      <c r="AE115" s="11">
        <v>211.9</v>
      </c>
      <c r="AF115" s="11"/>
      <c r="AG115" s="11"/>
      <c r="AH115" s="11"/>
      <c r="AI115" s="11"/>
      <c r="AJ115" s="11"/>
      <c r="AK115" s="11">
        <v>999.2</v>
      </c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8"/>
    </row>
    <row r="116" spans="1:60" ht="15.75" x14ac:dyDescent="0.25">
      <c r="A116" s="12" t="s">
        <v>38</v>
      </c>
      <c r="B116" s="13" t="s">
        <v>23</v>
      </c>
      <c r="C116" s="13" t="s">
        <v>106</v>
      </c>
      <c r="D116" s="13" t="s">
        <v>66</v>
      </c>
      <c r="E116" s="13" t="s">
        <v>148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39</v>
      </c>
      <c r="U116" s="13"/>
      <c r="V116" s="14"/>
      <c r="W116" s="14"/>
      <c r="X116" s="14"/>
      <c r="Y116" s="14"/>
      <c r="Z116" s="12"/>
      <c r="AA116" s="15">
        <v>999.2</v>
      </c>
      <c r="AB116" s="15"/>
      <c r="AC116" s="15">
        <v>787.3</v>
      </c>
      <c r="AD116" s="15"/>
      <c r="AE116" s="15">
        <v>211.9</v>
      </c>
      <c r="AF116" s="15"/>
      <c r="AG116" s="15"/>
      <c r="AH116" s="15"/>
      <c r="AI116" s="15"/>
      <c r="AJ116" s="15"/>
      <c r="AK116" s="15">
        <v>999.2</v>
      </c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2"/>
    </row>
    <row r="117" spans="1:60" ht="47.25" x14ac:dyDescent="0.25">
      <c r="A117" s="8" t="s">
        <v>149</v>
      </c>
      <c r="B117" s="9" t="s">
        <v>23</v>
      </c>
      <c r="C117" s="9" t="s">
        <v>106</v>
      </c>
      <c r="D117" s="9" t="s">
        <v>66</v>
      </c>
      <c r="E117" s="9" t="s">
        <v>150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8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>
        <v>14140</v>
      </c>
      <c r="AM117" s="11"/>
      <c r="AN117" s="11"/>
      <c r="AO117" s="11"/>
      <c r="AP117" s="11"/>
      <c r="AQ117" s="11"/>
      <c r="AR117" s="11"/>
      <c r="AS117" s="11"/>
      <c r="AT117" s="11"/>
      <c r="AU117" s="11"/>
      <c r="AV117" s="11">
        <v>14140</v>
      </c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8"/>
    </row>
    <row r="118" spans="1:60" ht="15.75" x14ac:dyDescent="0.25">
      <c r="A118" s="12" t="s">
        <v>38</v>
      </c>
      <c r="B118" s="13" t="s">
        <v>23</v>
      </c>
      <c r="C118" s="13" t="s">
        <v>106</v>
      </c>
      <c r="D118" s="13" t="s">
        <v>66</v>
      </c>
      <c r="E118" s="13" t="s">
        <v>150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39</v>
      </c>
      <c r="U118" s="13"/>
      <c r="V118" s="14"/>
      <c r="W118" s="14"/>
      <c r="X118" s="14"/>
      <c r="Y118" s="14"/>
      <c r="Z118" s="1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>
        <v>14140</v>
      </c>
      <c r="AM118" s="15"/>
      <c r="AN118" s="15"/>
      <c r="AO118" s="15"/>
      <c r="AP118" s="15"/>
      <c r="AQ118" s="15"/>
      <c r="AR118" s="15"/>
      <c r="AS118" s="15"/>
      <c r="AT118" s="15"/>
      <c r="AU118" s="15"/>
      <c r="AV118" s="15">
        <v>14140</v>
      </c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2"/>
    </row>
    <row r="119" spans="1:60" ht="47.25" x14ac:dyDescent="0.25">
      <c r="A119" s="8" t="s">
        <v>151</v>
      </c>
      <c r="B119" s="9" t="s">
        <v>23</v>
      </c>
      <c r="C119" s="9" t="s">
        <v>106</v>
      </c>
      <c r="D119" s="9" t="s">
        <v>66</v>
      </c>
      <c r="E119" s="9" t="s">
        <v>152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8"/>
      <c r="AA119" s="11">
        <v>25250</v>
      </c>
      <c r="AB119" s="11"/>
      <c r="AC119" s="11"/>
      <c r="AD119" s="11"/>
      <c r="AE119" s="11"/>
      <c r="AF119" s="11"/>
      <c r="AG119" s="11"/>
      <c r="AH119" s="11"/>
      <c r="AI119" s="11"/>
      <c r="AJ119" s="11"/>
      <c r="AK119" s="11">
        <v>25250</v>
      </c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>
        <v>15150</v>
      </c>
      <c r="AX119" s="11"/>
      <c r="AY119" s="11"/>
      <c r="AZ119" s="11"/>
      <c r="BA119" s="11"/>
      <c r="BB119" s="11"/>
      <c r="BC119" s="11"/>
      <c r="BD119" s="11"/>
      <c r="BE119" s="11"/>
      <c r="BF119" s="11"/>
      <c r="BG119" s="11">
        <v>15150</v>
      </c>
      <c r="BH119" s="8"/>
    </row>
    <row r="120" spans="1:60" ht="15.75" x14ac:dyDescent="0.25">
      <c r="A120" s="12" t="s">
        <v>38</v>
      </c>
      <c r="B120" s="13" t="s">
        <v>23</v>
      </c>
      <c r="C120" s="13" t="s">
        <v>106</v>
      </c>
      <c r="D120" s="13" t="s">
        <v>66</v>
      </c>
      <c r="E120" s="13" t="s">
        <v>152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39</v>
      </c>
      <c r="U120" s="13"/>
      <c r="V120" s="14"/>
      <c r="W120" s="14"/>
      <c r="X120" s="14"/>
      <c r="Y120" s="14"/>
      <c r="Z120" s="12"/>
      <c r="AA120" s="15">
        <v>25250</v>
      </c>
      <c r="AB120" s="15"/>
      <c r="AC120" s="15"/>
      <c r="AD120" s="15"/>
      <c r="AE120" s="15"/>
      <c r="AF120" s="15"/>
      <c r="AG120" s="15"/>
      <c r="AH120" s="15"/>
      <c r="AI120" s="15"/>
      <c r="AJ120" s="15"/>
      <c r="AK120" s="15">
        <v>25250</v>
      </c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>
        <v>15150</v>
      </c>
      <c r="AX120" s="15"/>
      <c r="AY120" s="15"/>
      <c r="AZ120" s="15"/>
      <c r="BA120" s="15"/>
      <c r="BB120" s="15"/>
      <c r="BC120" s="15"/>
      <c r="BD120" s="15"/>
      <c r="BE120" s="15"/>
      <c r="BF120" s="15"/>
      <c r="BG120" s="15">
        <v>15150</v>
      </c>
      <c r="BH120" s="12"/>
    </row>
    <row r="121" spans="1:60" ht="15.75" x14ac:dyDescent="0.25">
      <c r="A121" s="5" t="s">
        <v>153</v>
      </c>
      <c r="B121" s="4" t="s">
        <v>23</v>
      </c>
      <c r="C121" s="4" t="s">
        <v>48</v>
      </c>
      <c r="D121" s="4" t="s">
        <v>26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6"/>
      <c r="W121" s="6"/>
      <c r="X121" s="6"/>
      <c r="Y121" s="6"/>
      <c r="Z121" s="5"/>
      <c r="AA121" s="7">
        <v>353.8</v>
      </c>
      <c r="AB121" s="7"/>
      <c r="AC121" s="7">
        <v>126.7</v>
      </c>
      <c r="AD121" s="7"/>
      <c r="AE121" s="7">
        <v>40</v>
      </c>
      <c r="AF121" s="7"/>
      <c r="AG121" s="7"/>
      <c r="AH121" s="7"/>
      <c r="AI121" s="7"/>
      <c r="AJ121" s="7"/>
      <c r="AK121" s="7">
        <v>353.8</v>
      </c>
      <c r="AL121" s="7">
        <v>160.4</v>
      </c>
      <c r="AM121" s="7"/>
      <c r="AN121" s="7">
        <v>120.3</v>
      </c>
      <c r="AO121" s="7"/>
      <c r="AP121" s="7">
        <v>40.1</v>
      </c>
      <c r="AQ121" s="7"/>
      <c r="AR121" s="7"/>
      <c r="AS121" s="7"/>
      <c r="AT121" s="7"/>
      <c r="AU121" s="7"/>
      <c r="AV121" s="7">
        <v>160.4</v>
      </c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5"/>
    </row>
    <row r="122" spans="1:60" ht="15.75" x14ac:dyDescent="0.25">
      <c r="A122" s="5" t="s">
        <v>154</v>
      </c>
      <c r="B122" s="4" t="s">
        <v>23</v>
      </c>
      <c r="C122" s="4" t="s">
        <v>48</v>
      </c>
      <c r="D122" s="4" t="s">
        <v>48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5"/>
      <c r="AA122" s="7">
        <v>353.8</v>
      </c>
      <c r="AB122" s="7"/>
      <c r="AC122" s="7">
        <v>126.7</v>
      </c>
      <c r="AD122" s="7"/>
      <c r="AE122" s="7">
        <v>40</v>
      </c>
      <c r="AF122" s="7"/>
      <c r="AG122" s="7"/>
      <c r="AH122" s="7"/>
      <c r="AI122" s="7"/>
      <c r="AJ122" s="7"/>
      <c r="AK122" s="7">
        <v>353.8</v>
      </c>
      <c r="AL122" s="7">
        <v>160.4</v>
      </c>
      <c r="AM122" s="7"/>
      <c r="AN122" s="7">
        <v>120.3</v>
      </c>
      <c r="AO122" s="7"/>
      <c r="AP122" s="7">
        <v>40.1</v>
      </c>
      <c r="AQ122" s="7"/>
      <c r="AR122" s="7"/>
      <c r="AS122" s="7"/>
      <c r="AT122" s="7"/>
      <c r="AU122" s="7"/>
      <c r="AV122" s="7">
        <v>160.4</v>
      </c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5"/>
    </row>
    <row r="123" spans="1:60" ht="110.25" x14ac:dyDescent="0.25">
      <c r="A123" s="8" t="s">
        <v>155</v>
      </c>
      <c r="B123" s="9" t="s">
        <v>23</v>
      </c>
      <c r="C123" s="9" t="s">
        <v>48</v>
      </c>
      <c r="D123" s="9" t="s">
        <v>48</v>
      </c>
      <c r="E123" s="9" t="s">
        <v>156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/>
      <c r="AA123" s="11">
        <v>187.1</v>
      </c>
      <c r="AB123" s="11"/>
      <c r="AC123" s="11"/>
      <c r="AD123" s="11"/>
      <c r="AE123" s="11"/>
      <c r="AF123" s="11"/>
      <c r="AG123" s="11"/>
      <c r="AH123" s="11"/>
      <c r="AI123" s="11"/>
      <c r="AJ123" s="11"/>
      <c r="AK123" s="11">
        <v>187.1</v>
      </c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8"/>
    </row>
    <row r="124" spans="1:60" ht="31.5" x14ac:dyDescent="0.25">
      <c r="A124" s="12" t="s">
        <v>157</v>
      </c>
      <c r="B124" s="13" t="s">
        <v>23</v>
      </c>
      <c r="C124" s="13" t="s">
        <v>48</v>
      </c>
      <c r="D124" s="13" t="s">
        <v>48</v>
      </c>
      <c r="E124" s="13" t="s">
        <v>156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158</v>
      </c>
      <c r="U124" s="13"/>
      <c r="V124" s="14"/>
      <c r="W124" s="14"/>
      <c r="X124" s="14"/>
      <c r="Y124" s="14"/>
      <c r="Z124" s="12"/>
      <c r="AA124" s="15">
        <v>187.1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>
        <v>187.1</v>
      </c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2"/>
    </row>
    <row r="125" spans="1:60" ht="31.5" x14ac:dyDescent="0.25">
      <c r="A125" s="8" t="s">
        <v>159</v>
      </c>
      <c r="B125" s="9" t="s">
        <v>23</v>
      </c>
      <c r="C125" s="9" t="s">
        <v>48</v>
      </c>
      <c r="D125" s="9" t="s">
        <v>48</v>
      </c>
      <c r="E125" s="9" t="s">
        <v>160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8"/>
      <c r="AA125" s="11">
        <v>166.7</v>
      </c>
      <c r="AB125" s="11"/>
      <c r="AC125" s="11">
        <v>126.7</v>
      </c>
      <c r="AD125" s="11"/>
      <c r="AE125" s="11">
        <v>40</v>
      </c>
      <c r="AF125" s="11"/>
      <c r="AG125" s="11"/>
      <c r="AH125" s="11"/>
      <c r="AI125" s="11"/>
      <c r="AJ125" s="11"/>
      <c r="AK125" s="11">
        <v>166.7</v>
      </c>
      <c r="AL125" s="11">
        <v>160.4</v>
      </c>
      <c r="AM125" s="11"/>
      <c r="AN125" s="11">
        <v>120.3</v>
      </c>
      <c r="AO125" s="11"/>
      <c r="AP125" s="11">
        <v>40.1</v>
      </c>
      <c r="AQ125" s="11"/>
      <c r="AR125" s="11"/>
      <c r="AS125" s="11"/>
      <c r="AT125" s="11"/>
      <c r="AU125" s="11"/>
      <c r="AV125" s="11">
        <v>160.4</v>
      </c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8"/>
    </row>
    <row r="126" spans="1:60" ht="31.5" x14ac:dyDescent="0.25">
      <c r="A126" s="12" t="s">
        <v>157</v>
      </c>
      <c r="B126" s="13" t="s">
        <v>23</v>
      </c>
      <c r="C126" s="13" t="s">
        <v>48</v>
      </c>
      <c r="D126" s="13" t="s">
        <v>48</v>
      </c>
      <c r="E126" s="13" t="s">
        <v>160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158</v>
      </c>
      <c r="U126" s="13"/>
      <c r="V126" s="14"/>
      <c r="W126" s="14"/>
      <c r="X126" s="14"/>
      <c r="Y126" s="14"/>
      <c r="Z126" s="12"/>
      <c r="AA126" s="15">
        <v>166.7</v>
      </c>
      <c r="AB126" s="15"/>
      <c r="AC126" s="15">
        <v>126.7</v>
      </c>
      <c r="AD126" s="15"/>
      <c r="AE126" s="15">
        <v>40</v>
      </c>
      <c r="AF126" s="15"/>
      <c r="AG126" s="15"/>
      <c r="AH126" s="15"/>
      <c r="AI126" s="15"/>
      <c r="AJ126" s="15"/>
      <c r="AK126" s="15">
        <v>166.7</v>
      </c>
      <c r="AL126" s="15">
        <v>160.4</v>
      </c>
      <c r="AM126" s="15"/>
      <c r="AN126" s="15">
        <v>120.3</v>
      </c>
      <c r="AO126" s="15"/>
      <c r="AP126" s="15">
        <v>40.1</v>
      </c>
      <c r="AQ126" s="15"/>
      <c r="AR126" s="15"/>
      <c r="AS126" s="15"/>
      <c r="AT126" s="15"/>
      <c r="AU126" s="15"/>
      <c r="AV126" s="15">
        <v>160.4</v>
      </c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2"/>
    </row>
    <row r="127" spans="1:60" ht="15.75" x14ac:dyDescent="0.25">
      <c r="A127" s="5" t="s">
        <v>162</v>
      </c>
      <c r="B127" s="4" t="s">
        <v>23</v>
      </c>
      <c r="C127" s="4" t="s">
        <v>161</v>
      </c>
      <c r="D127" s="4" t="s">
        <v>26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6"/>
      <c r="W127" s="6"/>
      <c r="X127" s="6"/>
      <c r="Y127" s="6"/>
      <c r="Z127" s="5"/>
      <c r="AA127" s="7">
        <v>27175</v>
      </c>
      <c r="AB127" s="7"/>
      <c r="AC127" s="7">
        <v>2346.6</v>
      </c>
      <c r="AD127" s="7"/>
      <c r="AE127" s="7">
        <v>2141</v>
      </c>
      <c r="AF127" s="7"/>
      <c r="AG127" s="7"/>
      <c r="AH127" s="7"/>
      <c r="AI127" s="7"/>
      <c r="AJ127" s="7"/>
      <c r="AK127" s="7">
        <v>27175</v>
      </c>
      <c r="AL127" s="7">
        <v>30781.200000000001</v>
      </c>
      <c r="AM127" s="7"/>
      <c r="AN127" s="7">
        <v>2041.6</v>
      </c>
      <c r="AO127" s="7"/>
      <c r="AP127" s="7">
        <v>2124.9</v>
      </c>
      <c r="AQ127" s="7"/>
      <c r="AR127" s="7"/>
      <c r="AS127" s="7"/>
      <c r="AT127" s="7"/>
      <c r="AU127" s="7"/>
      <c r="AV127" s="7">
        <v>30781.200000000001</v>
      </c>
      <c r="AW127" s="7">
        <v>30316.7</v>
      </c>
      <c r="AX127" s="7"/>
      <c r="AY127" s="7">
        <v>2041.6</v>
      </c>
      <c r="AZ127" s="7"/>
      <c r="BA127" s="7">
        <v>2124.9</v>
      </c>
      <c r="BB127" s="7"/>
      <c r="BC127" s="7"/>
      <c r="BD127" s="7"/>
      <c r="BE127" s="7"/>
      <c r="BF127" s="7"/>
      <c r="BG127" s="7">
        <v>30316.7</v>
      </c>
      <c r="BH127" s="5"/>
    </row>
    <row r="128" spans="1:60" ht="15.75" x14ac:dyDescent="0.25">
      <c r="A128" s="5" t="s">
        <v>163</v>
      </c>
      <c r="B128" s="4" t="s">
        <v>23</v>
      </c>
      <c r="C128" s="4" t="s">
        <v>161</v>
      </c>
      <c r="D128" s="4" t="s">
        <v>25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6"/>
      <c r="W128" s="6"/>
      <c r="X128" s="6"/>
      <c r="Y128" s="6"/>
      <c r="Z128" s="5"/>
      <c r="AA128" s="7">
        <v>27175</v>
      </c>
      <c r="AB128" s="7"/>
      <c r="AC128" s="7">
        <v>2346.6</v>
      </c>
      <c r="AD128" s="7"/>
      <c r="AE128" s="7">
        <v>2141</v>
      </c>
      <c r="AF128" s="7"/>
      <c r="AG128" s="7"/>
      <c r="AH128" s="7"/>
      <c r="AI128" s="7"/>
      <c r="AJ128" s="7"/>
      <c r="AK128" s="7">
        <v>27175</v>
      </c>
      <c r="AL128" s="7">
        <v>30781.200000000001</v>
      </c>
      <c r="AM128" s="7"/>
      <c r="AN128" s="7">
        <v>2041.6</v>
      </c>
      <c r="AO128" s="7"/>
      <c r="AP128" s="7">
        <v>2124.9</v>
      </c>
      <c r="AQ128" s="7"/>
      <c r="AR128" s="7"/>
      <c r="AS128" s="7"/>
      <c r="AT128" s="7"/>
      <c r="AU128" s="7"/>
      <c r="AV128" s="7">
        <v>30781.200000000001</v>
      </c>
      <c r="AW128" s="7">
        <v>30316.7</v>
      </c>
      <c r="AX128" s="7"/>
      <c r="AY128" s="7">
        <v>2041.6</v>
      </c>
      <c r="AZ128" s="7"/>
      <c r="BA128" s="7">
        <v>2124.9</v>
      </c>
      <c r="BB128" s="7"/>
      <c r="BC128" s="7"/>
      <c r="BD128" s="7"/>
      <c r="BE128" s="7"/>
      <c r="BF128" s="7"/>
      <c r="BG128" s="7">
        <v>30316.7</v>
      </c>
      <c r="BH128" s="5"/>
    </row>
    <row r="129" spans="1:60" ht="47.25" x14ac:dyDescent="0.25">
      <c r="A129" s="8" t="s">
        <v>164</v>
      </c>
      <c r="B129" s="9" t="s">
        <v>23</v>
      </c>
      <c r="C129" s="9" t="s">
        <v>161</v>
      </c>
      <c r="D129" s="9" t="s">
        <v>25</v>
      </c>
      <c r="E129" s="9" t="s">
        <v>165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8"/>
      <c r="AA129" s="11">
        <v>22637.4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>
        <v>22637.4</v>
      </c>
      <c r="AL129" s="11">
        <v>25144.5</v>
      </c>
      <c r="AM129" s="11"/>
      <c r="AN129" s="11"/>
      <c r="AO129" s="11"/>
      <c r="AP129" s="11"/>
      <c r="AQ129" s="11"/>
      <c r="AR129" s="11"/>
      <c r="AS129" s="11"/>
      <c r="AT129" s="11"/>
      <c r="AU129" s="11"/>
      <c r="AV129" s="11">
        <v>25144.5</v>
      </c>
      <c r="AW129" s="11">
        <v>26150.2</v>
      </c>
      <c r="AX129" s="11"/>
      <c r="AY129" s="11"/>
      <c r="AZ129" s="11"/>
      <c r="BA129" s="11"/>
      <c r="BB129" s="11"/>
      <c r="BC129" s="11"/>
      <c r="BD129" s="11"/>
      <c r="BE129" s="11"/>
      <c r="BF129" s="11"/>
      <c r="BG129" s="11">
        <v>26150.2</v>
      </c>
      <c r="BH129" s="8"/>
    </row>
    <row r="130" spans="1:60" ht="94.5" x14ac:dyDescent="0.25">
      <c r="A130" s="12" t="s">
        <v>166</v>
      </c>
      <c r="B130" s="13" t="s">
        <v>23</v>
      </c>
      <c r="C130" s="13" t="s">
        <v>161</v>
      </c>
      <c r="D130" s="13" t="s">
        <v>25</v>
      </c>
      <c r="E130" s="13" t="s">
        <v>165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167</v>
      </c>
      <c r="U130" s="13"/>
      <c r="V130" s="14"/>
      <c r="W130" s="14"/>
      <c r="X130" s="14"/>
      <c r="Y130" s="14"/>
      <c r="Z130" s="12"/>
      <c r="AA130" s="15">
        <v>22637.4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>
        <v>22637.4</v>
      </c>
      <c r="AL130" s="15">
        <v>25144.5</v>
      </c>
      <c r="AM130" s="15"/>
      <c r="AN130" s="15"/>
      <c r="AO130" s="15"/>
      <c r="AP130" s="15"/>
      <c r="AQ130" s="15"/>
      <c r="AR130" s="15"/>
      <c r="AS130" s="15"/>
      <c r="AT130" s="15"/>
      <c r="AU130" s="15"/>
      <c r="AV130" s="15">
        <v>25144.5</v>
      </c>
      <c r="AW130" s="15">
        <v>26150.2</v>
      </c>
      <c r="AX130" s="15"/>
      <c r="AY130" s="15"/>
      <c r="AZ130" s="15"/>
      <c r="BA130" s="15"/>
      <c r="BB130" s="15"/>
      <c r="BC130" s="15"/>
      <c r="BD130" s="15"/>
      <c r="BE130" s="15"/>
      <c r="BF130" s="15"/>
      <c r="BG130" s="15">
        <v>26150.2</v>
      </c>
      <c r="BH130" s="12"/>
    </row>
    <row r="131" spans="1:60" ht="47.25" x14ac:dyDescent="0.25">
      <c r="A131" s="8" t="s">
        <v>168</v>
      </c>
      <c r="B131" s="9" t="s">
        <v>23</v>
      </c>
      <c r="C131" s="9" t="s">
        <v>161</v>
      </c>
      <c r="D131" s="9" t="s">
        <v>25</v>
      </c>
      <c r="E131" s="9" t="s">
        <v>169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8"/>
      <c r="AA131" s="11">
        <v>4166.5</v>
      </c>
      <c r="AB131" s="11"/>
      <c r="AC131" s="11">
        <v>2041.6</v>
      </c>
      <c r="AD131" s="11"/>
      <c r="AE131" s="11">
        <v>2124.9</v>
      </c>
      <c r="AF131" s="11"/>
      <c r="AG131" s="11"/>
      <c r="AH131" s="11"/>
      <c r="AI131" s="11"/>
      <c r="AJ131" s="11"/>
      <c r="AK131" s="11">
        <v>4166.5</v>
      </c>
      <c r="AL131" s="11">
        <v>4166.5</v>
      </c>
      <c r="AM131" s="11"/>
      <c r="AN131" s="11">
        <v>2041.6</v>
      </c>
      <c r="AO131" s="11"/>
      <c r="AP131" s="11">
        <v>2124.9</v>
      </c>
      <c r="AQ131" s="11"/>
      <c r="AR131" s="11"/>
      <c r="AS131" s="11"/>
      <c r="AT131" s="11"/>
      <c r="AU131" s="11"/>
      <c r="AV131" s="11">
        <v>4166.5</v>
      </c>
      <c r="AW131" s="11">
        <v>4166.5</v>
      </c>
      <c r="AX131" s="11"/>
      <c r="AY131" s="11">
        <v>2041.6</v>
      </c>
      <c r="AZ131" s="11"/>
      <c r="BA131" s="11">
        <v>2124.9</v>
      </c>
      <c r="BB131" s="11"/>
      <c r="BC131" s="11"/>
      <c r="BD131" s="11"/>
      <c r="BE131" s="11"/>
      <c r="BF131" s="11"/>
      <c r="BG131" s="11">
        <v>4166.5</v>
      </c>
      <c r="BH131" s="8"/>
    </row>
    <row r="132" spans="1:60" ht="94.5" x14ac:dyDescent="0.25">
      <c r="A132" s="12" t="s">
        <v>166</v>
      </c>
      <c r="B132" s="13" t="s">
        <v>23</v>
      </c>
      <c r="C132" s="13" t="s">
        <v>161</v>
      </c>
      <c r="D132" s="13" t="s">
        <v>25</v>
      </c>
      <c r="E132" s="13" t="s">
        <v>169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167</v>
      </c>
      <c r="U132" s="13"/>
      <c r="V132" s="14"/>
      <c r="W132" s="14"/>
      <c r="X132" s="14"/>
      <c r="Y132" s="14"/>
      <c r="Z132" s="12"/>
      <c r="AA132" s="15">
        <v>4166.5</v>
      </c>
      <c r="AB132" s="15"/>
      <c r="AC132" s="15">
        <v>2041.6</v>
      </c>
      <c r="AD132" s="15"/>
      <c r="AE132" s="15">
        <v>2124.9</v>
      </c>
      <c r="AF132" s="15"/>
      <c r="AG132" s="15"/>
      <c r="AH132" s="15"/>
      <c r="AI132" s="15"/>
      <c r="AJ132" s="15"/>
      <c r="AK132" s="15">
        <v>4166.5</v>
      </c>
      <c r="AL132" s="15">
        <v>4166.5</v>
      </c>
      <c r="AM132" s="15"/>
      <c r="AN132" s="15">
        <v>2041.6</v>
      </c>
      <c r="AO132" s="15"/>
      <c r="AP132" s="15">
        <v>2124.9</v>
      </c>
      <c r="AQ132" s="15"/>
      <c r="AR132" s="15"/>
      <c r="AS132" s="15"/>
      <c r="AT132" s="15"/>
      <c r="AU132" s="15"/>
      <c r="AV132" s="15">
        <v>4166.5</v>
      </c>
      <c r="AW132" s="15">
        <v>4166.5</v>
      </c>
      <c r="AX132" s="15"/>
      <c r="AY132" s="15">
        <v>2041.6</v>
      </c>
      <c r="AZ132" s="15"/>
      <c r="BA132" s="15">
        <v>2124.9</v>
      </c>
      <c r="BB132" s="15"/>
      <c r="BC132" s="15"/>
      <c r="BD132" s="15"/>
      <c r="BE132" s="15"/>
      <c r="BF132" s="15"/>
      <c r="BG132" s="15">
        <v>4166.5</v>
      </c>
      <c r="BH132" s="12"/>
    </row>
    <row r="133" spans="1:60" ht="47.25" x14ac:dyDescent="0.25">
      <c r="A133" s="8" t="s">
        <v>170</v>
      </c>
      <c r="B133" s="9" t="s">
        <v>23</v>
      </c>
      <c r="C133" s="9" t="s">
        <v>161</v>
      </c>
      <c r="D133" s="9" t="s">
        <v>25</v>
      </c>
      <c r="E133" s="9" t="s">
        <v>171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8"/>
      <c r="AA133" s="11">
        <v>321.10000000000002</v>
      </c>
      <c r="AB133" s="11"/>
      <c r="AC133" s="11">
        <v>305</v>
      </c>
      <c r="AD133" s="11"/>
      <c r="AE133" s="11">
        <v>16.100000000000001</v>
      </c>
      <c r="AF133" s="11"/>
      <c r="AG133" s="11"/>
      <c r="AH133" s="11"/>
      <c r="AI133" s="11"/>
      <c r="AJ133" s="11"/>
      <c r="AK133" s="11">
        <v>321.10000000000002</v>
      </c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8"/>
    </row>
    <row r="134" spans="1:60" ht="31.5" x14ac:dyDescent="0.25">
      <c r="A134" s="12" t="s">
        <v>157</v>
      </c>
      <c r="B134" s="13" t="s">
        <v>23</v>
      </c>
      <c r="C134" s="13" t="s">
        <v>161</v>
      </c>
      <c r="D134" s="13" t="s">
        <v>25</v>
      </c>
      <c r="E134" s="13" t="s">
        <v>171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158</v>
      </c>
      <c r="U134" s="13"/>
      <c r="V134" s="14"/>
      <c r="W134" s="14"/>
      <c r="X134" s="14"/>
      <c r="Y134" s="14"/>
      <c r="Z134" s="12"/>
      <c r="AA134" s="15">
        <v>321.10000000000002</v>
      </c>
      <c r="AB134" s="15"/>
      <c r="AC134" s="15">
        <v>305</v>
      </c>
      <c r="AD134" s="15"/>
      <c r="AE134" s="15">
        <v>16.100000000000001</v>
      </c>
      <c r="AF134" s="15"/>
      <c r="AG134" s="15"/>
      <c r="AH134" s="15"/>
      <c r="AI134" s="15"/>
      <c r="AJ134" s="15"/>
      <c r="AK134" s="15">
        <v>321.10000000000002</v>
      </c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2"/>
    </row>
    <row r="135" spans="1:60" ht="31.5" x14ac:dyDescent="0.25">
      <c r="A135" s="8" t="s">
        <v>172</v>
      </c>
      <c r="B135" s="9" t="s">
        <v>23</v>
      </c>
      <c r="C135" s="9" t="s">
        <v>161</v>
      </c>
      <c r="D135" s="9" t="s">
        <v>25</v>
      </c>
      <c r="E135" s="9" t="s">
        <v>173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/>
      <c r="AA135" s="11">
        <v>50</v>
      </c>
      <c r="AB135" s="11"/>
      <c r="AC135" s="11"/>
      <c r="AD135" s="11"/>
      <c r="AE135" s="11"/>
      <c r="AF135" s="11"/>
      <c r="AG135" s="11"/>
      <c r="AH135" s="11"/>
      <c r="AI135" s="11"/>
      <c r="AJ135" s="11"/>
      <c r="AK135" s="11">
        <v>50</v>
      </c>
      <c r="AL135" s="11">
        <v>620.20000000000005</v>
      </c>
      <c r="AM135" s="11"/>
      <c r="AN135" s="11"/>
      <c r="AO135" s="11"/>
      <c r="AP135" s="11"/>
      <c r="AQ135" s="11"/>
      <c r="AR135" s="11"/>
      <c r="AS135" s="11"/>
      <c r="AT135" s="11"/>
      <c r="AU135" s="11"/>
      <c r="AV135" s="11">
        <v>620.20000000000005</v>
      </c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8"/>
    </row>
    <row r="136" spans="1:60" ht="63" x14ac:dyDescent="0.25">
      <c r="A136" s="12" t="s">
        <v>128</v>
      </c>
      <c r="B136" s="13" t="s">
        <v>23</v>
      </c>
      <c r="C136" s="13" t="s">
        <v>161</v>
      </c>
      <c r="D136" s="13" t="s">
        <v>25</v>
      </c>
      <c r="E136" s="13" t="s">
        <v>173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129</v>
      </c>
      <c r="U136" s="13"/>
      <c r="V136" s="14"/>
      <c r="W136" s="14"/>
      <c r="X136" s="14"/>
      <c r="Y136" s="14"/>
      <c r="Z136" s="12"/>
      <c r="AA136" s="15">
        <v>50</v>
      </c>
      <c r="AB136" s="15"/>
      <c r="AC136" s="15"/>
      <c r="AD136" s="15"/>
      <c r="AE136" s="15"/>
      <c r="AF136" s="15"/>
      <c r="AG136" s="15"/>
      <c r="AH136" s="15"/>
      <c r="AI136" s="15"/>
      <c r="AJ136" s="15"/>
      <c r="AK136" s="15">
        <v>50</v>
      </c>
      <c r="AL136" s="15">
        <v>620.20000000000005</v>
      </c>
      <c r="AM136" s="15"/>
      <c r="AN136" s="15"/>
      <c r="AO136" s="15"/>
      <c r="AP136" s="15"/>
      <c r="AQ136" s="15"/>
      <c r="AR136" s="15"/>
      <c r="AS136" s="15"/>
      <c r="AT136" s="15"/>
      <c r="AU136" s="15"/>
      <c r="AV136" s="15">
        <v>620.20000000000005</v>
      </c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2"/>
    </row>
    <row r="137" spans="1:60" ht="78.75" x14ac:dyDescent="0.25">
      <c r="A137" s="8" t="s">
        <v>174</v>
      </c>
      <c r="B137" s="9" t="s">
        <v>23</v>
      </c>
      <c r="C137" s="9" t="s">
        <v>161</v>
      </c>
      <c r="D137" s="9" t="s">
        <v>25</v>
      </c>
      <c r="E137" s="9" t="s">
        <v>175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10"/>
      <c r="X137" s="10"/>
      <c r="Y137" s="10"/>
      <c r="Z137" s="8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>
        <v>850</v>
      </c>
      <c r="AM137" s="11"/>
      <c r="AN137" s="11"/>
      <c r="AO137" s="11"/>
      <c r="AP137" s="11"/>
      <c r="AQ137" s="11"/>
      <c r="AR137" s="11"/>
      <c r="AS137" s="11"/>
      <c r="AT137" s="11"/>
      <c r="AU137" s="11"/>
      <c r="AV137" s="11">
        <v>850</v>
      </c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8"/>
    </row>
    <row r="138" spans="1:60" ht="15.75" x14ac:dyDescent="0.25">
      <c r="A138" s="12" t="s">
        <v>38</v>
      </c>
      <c r="B138" s="13" t="s">
        <v>23</v>
      </c>
      <c r="C138" s="13" t="s">
        <v>161</v>
      </c>
      <c r="D138" s="13" t="s">
        <v>25</v>
      </c>
      <c r="E138" s="13" t="s">
        <v>175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 t="s">
        <v>39</v>
      </c>
      <c r="U138" s="13"/>
      <c r="V138" s="14"/>
      <c r="W138" s="14"/>
      <c r="X138" s="14"/>
      <c r="Y138" s="14"/>
      <c r="Z138" s="12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>
        <v>850</v>
      </c>
      <c r="AM138" s="15"/>
      <c r="AN138" s="15"/>
      <c r="AO138" s="15"/>
      <c r="AP138" s="15"/>
      <c r="AQ138" s="15"/>
      <c r="AR138" s="15"/>
      <c r="AS138" s="15"/>
      <c r="AT138" s="15"/>
      <c r="AU138" s="15"/>
      <c r="AV138" s="15">
        <v>850</v>
      </c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2"/>
    </row>
    <row r="139" spans="1:60" ht="15.75" x14ac:dyDescent="0.25">
      <c r="A139" s="5" t="s">
        <v>176</v>
      </c>
      <c r="B139" s="4" t="s">
        <v>23</v>
      </c>
      <c r="C139" s="4" t="s">
        <v>71</v>
      </c>
      <c r="D139" s="4" t="s">
        <v>26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5"/>
      <c r="AA139" s="7">
        <v>5187.7</v>
      </c>
      <c r="AB139" s="7"/>
      <c r="AC139" s="7"/>
      <c r="AD139" s="7"/>
      <c r="AE139" s="7"/>
      <c r="AF139" s="7"/>
      <c r="AG139" s="7"/>
      <c r="AH139" s="7"/>
      <c r="AI139" s="7"/>
      <c r="AJ139" s="7"/>
      <c r="AK139" s="7">
        <v>5187.7</v>
      </c>
      <c r="AL139" s="7">
        <v>5395.2</v>
      </c>
      <c r="AM139" s="7"/>
      <c r="AN139" s="7"/>
      <c r="AO139" s="7"/>
      <c r="AP139" s="7"/>
      <c r="AQ139" s="7"/>
      <c r="AR139" s="7"/>
      <c r="AS139" s="7"/>
      <c r="AT139" s="7"/>
      <c r="AU139" s="7"/>
      <c r="AV139" s="7">
        <v>5395.2</v>
      </c>
      <c r="AW139" s="7">
        <v>5611</v>
      </c>
      <c r="AX139" s="7"/>
      <c r="AY139" s="7"/>
      <c r="AZ139" s="7"/>
      <c r="BA139" s="7"/>
      <c r="BB139" s="7"/>
      <c r="BC139" s="7"/>
      <c r="BD139" s="7"/>
      <c r="BE139" s="7"/>
      <c r="BF139" s="7"/>
      <c r="BG139" s="7">
        <v>5611</v>
      </c>
      <c r="BH139" s="5"/>
    </row>
    <row r="140" spans="1:60" ht="15.75" x14ac:dyDescent="0.25">
      <c r="A140" s="5" t="s">
        <v>177</v>
      </c>
      <c r="B140" s="4" t="s">
        <v>23</v>
      </c>
      <c r="C140" s="4" t="s">
        <v>71</v>
      </c>
      <c r="D140" s="4" t="s">
        <v>25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  <c r="X140" s="6"/>
      <c r="Y140" s="6"/>
      <c r="Z140" s="5"/>
      <c r="AA140" s="7">
        <v>2187.6999999999998</v>
      </c>
      <c r="AB140" s="7"/>
      <c r="AC140" s="7"/>
      <c r="AD140" s="7"/>
      <c r="AE140" s="7"/>
      <c r="AF140" s="7"/>
      <c r="AG140" s="7"/>
      <c r="AH140" s="7"/>
      <c r="AI140" s="7"/>
      <c r="AJ140" s="7"/>
      <c r="AK140" s="7">
        <v>2187.6999999999998</v>
      </c>
      <c r="AL140" s="7">
        <v>2275.1999999999998</v>
      </c>
      <c r="AM140" s="7"/>
      <c r="AN140" s="7"/>
      <c r="AO140" s="7"/>
      <c r="AP140" s="7"/>
      <c r="AQ140" s="7"/>
      <c r="AR140" s="7"/>
      <c r="AS140" s="7"/>
      <c r="AT140" s="7"/>
      <c r="AU140" s="7"/>
      <c r="AV140" s="7">
        <v>2275.1999999999998</v>
      </c>
      <c r="AW140" s="7">
        <v>2366.1999999999998</v>
      </c>
      <c r="AX140" s="7"/>
      <c r="AY140" s="7"/>
      <c r="AZ140" s="7"/>
      <c r="BA140" s="7"/>
      <c r="BB140" s="7"/>
      <c r="BC140" s="7"/>
      <c r="BD140" s="7"/>
      <c r="BE140" s="7"/>
      <c r="BF140" s="7"/>
      <c r="BG140" s="7">
        <v>2366.1999999999998</v>
      </c>
      <c r="BH140" s="5"/>
    </row>
    <row r="141" spans="1:60" ht="31.5" x14ac:dyDescent="0.25">
      <c r="A141" s="8" t="s">
        <v>178</v>
      </c>
      <c r="B141" s="9" t="s">
        <v>23</v>
      </c>
      <c r="C141" s="9" t="s">
        <v>71</v>
      </c>
      <c r="D141" s="9" t="s">
        <v>25</v>
      </c>
      <c r="E141" s="9" t="s">
        <v>179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8"/>
      <c r="AA141" s="11">
        <v>2187.6999999999998</v>
      </c>
      <c r="AB141" s="11"/>
      <c r="AC141" s="11"/>
      <c r="AD141" s="11"/>
      <c r="AE141" s="11"/>
      <c r="AF141" s="11"/>
      <c r="AG141" s="11"/>
      <c r="AH141" s="11"/>
      <c r="AI141" s="11"/>
      <c r="AJ141" s="11"/>
      <c r="AK141" s="11">
        <v>2187.6999999999998</v>
      </c>
      <c r="AL141" s="11">
        <v>2275.1999999999998</v>
      </c>
      <c r="AM141" s="11"/>
      <c r="AN141" s="11"/>
      <c r="AO141" s="11"/>
      <c r="AP141" s="11"/>
      <c r="AQ141" s="11"/>
      <c r="AR141" s="11"/>
      <c r="AS141" s="11"/>
      <c r="AT141" s="11"/>
      <c r="AU141" s="11"/>
      <c r="AV141" s="11">
        <v>2275.1999999999998</v>
      </c>
      <c r="AW141" s="11">
        <v>2366.1999999999998</v>
      </c>
      <c r="AX141" s="11"/>
      <c r="AY141" s="11"/>
      <c r="AZ141" s="11"/>
      <c r="BA141" s="11"/>
      <c r="BB141" s="11"/>
      <c r="BC141" s="11"/>
      <c r="BD141" s="11"/>
      <c r="BE141" s="11"/>
      <c r="BF141" s="11"/>
      <c r="BG141" s="11">
        <v>2366.1999999999998</v>
      </c>
      <c r="BH141" s="8"/>
    </row>
    <row r="142" spans="1:60" ht="31.5" x14ac:dyDescent="0.25">
      <c r="A142" s="12" t="s">
        <v>180</v>
      </c>
      <c r="B142" s="13" t="s">
        <v>23</v>
      </c>
      <c r="C142" s="13" t="s">
        <v>71</v>
      </c>
      <c r="D142" s="13" t="s">
        <v>25</v>
      </c>
      <c r="E142" s="13" t="s">
        <v>179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 t="s">
        <v>181</v>
      </c>
      <c r="U142" s="13"/>
      <c r="V142" s="14"/>
      <c r="W142" s="14"/>
      <c r="X142" s="14"/>
      <c r="Y142" s="14"/>
      <c r="Z142" s="12"/>
      <c r="AA142" s="15">
        <v>2187.6999999999998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>
        <v>2187.6999999999998</v>
      </c>
      <c r="AL142" s="15">
        <v>2275.1999999999998</v>
      </c>
      <c r="AM142" s="15"/>
      <c r="AN142" s="15"/>
      <c r="AO142" s="15"/>
      <c r="AP142" s="15"/>
      <c r="AQ142" s="15"/>
      <c r="AR142" s="15"/>
      <c r="AS142" s="15"/>
      <c r="AT142" s="15"/>
      <c r="AU142" s="15"/>
      <c r="AV142" s="15">
        <v>2275.1999999999998</v>
      </c>
      <c r="AW142" s="15">
        <v>2366.1999999999998</v>
      </c>
      <c r="AX142" s="15"/>
      <c r="AY142" s="15"/>
      <c r="AZ142" s="15"/>
      <c r="BA142" s="15"/>
      <c r="BB142" s="15"/>
      <c r="BC142" s="15"/>
      <c r="BD142" s="15"/>
      <c r="BE142" s="15"/>
      <c r="BF142" s="15"/>
      <c r="BG142" s="15">
        <v>2366.1999999999998</v>
      </c>
      <c r="BH142" s="12"/>
    </row>
    <row r="143" spans="1:60" ht="15.75" x14ac:dyDescent="0.25">
      <c r="A143" s="5" t="s">
        <v>182</v>
      </c>
      <c r="B143" s="4" t="s">
        <v>23</v>
      </c>
      <c r="C143" s="4" t="s">
        <v>71</v>
      </c>
      <c r="D143" s="4" t="s">
        <v>66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  <c r="X143" s="6"/>
      <c r="Y143" s="6"/>
      <c r="Z143" s="5"/>
      <c r="AA143" s="7">
        <v>3000</v>
      </c>
      <c r="AB143" s="7"/>
      <c r="AC143" s="7"/>
      <c r="AD143" s="7"/>
      <c r="AE143" s="7"/>
      <c r="AF143" s="7"/>
      <c r="AG143" s="7"/>
      <c r="AH143" s="7"/>
      <c r="AI143" s="7"/>
      <c r="AJ143" s="7"/>
      <c r="AK143" s="7">
        <v>3000</v>
      </c>
      <c r="AL143" s="7">
        <v>3120</v>
      </c>
      <c r="AM143" s="7"/>
      <c r="AN143" s="7"/>
      <c r="AO143" s="7"/>
      <c r="AP143" s="7"/>
      <c r="AQ143" s="7"/>
      <c r="AR143" s="7"/>
      <c r="AS143" s="7"/>
      <c r="AT143" s="7"/>
      <c r="AU143" s="7"/>
      <c r="AV143" s="7">
        <v>3120</v>
      </c>
      <c r="AW143" s="7">
        <v>3244.8</v>
      </c>
      <c r="AX143" s="7"/>
      <c r="AY143" s="7"/>
      <c r="AZ143" s="7"/>
      <c r="BA143" s="7"/>
      <c r="BB143" s="7"/>
      <c r="BC143" s="7"/>
      <c r="BD143" s="7"/>
      <c r="BE143" s="7"/>
      <c r="BF143" s="7"/>
      <c r="BG143" s="7">
        <v>3244.8</v>
      </c>
      <c r="BH143" s="5"/>
    </row>
    <row r="144" spans="1:60" ht="47.25" x14ac:dyDescent="0.25">
      <c r="A144" s="8" t="s">
        <v>183</v>
      </c>
      <c r="B144" s="9" t="s">
        <v>23</v>
      </c>
      <c r="C144" s="9" t="s">
        <v>71</v>
      </c>
      <c r="D144" s="9" t="s">
        <v>66</v>
      </c>
      <c r="E144" s="9" t="s">
        <v>184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8"/>
      <c r="AA144" s="11">
        <v>3000</v>
      </c>
      <c r="AB144" s="11"/>
      <c r="AC144" s="11"/>
      <c r="AD144" s="11"/>
      <c r="AE144" s="11"/>
      <c r="AF144" s="11"/>
      <c r="AG144" s="11"/>
      <c r="AH144" s="11"/>
      <c r="AI144" s="11"/>
      <c r="AJ144" s="11"/>
      <c r="AK144" s="11">
        <v>3000</v>
      </c>
      <c r="AL144" s="11">
        <v>3120</v>
      </c>
      <c r="AM144" s="11"/>
      <c r="AN144" s="11"/>
      <c r="AO144" s="11"/>
      <c r="AP144" s="11"/>
      <c r="AQ144" s="11"/>
      <c r="AR144" s="11"/>
      <c r="AS144" s="11"/>
      <c r="AT144" s="11"/>
      <c r="AU144" s="11"/>
      <c r="AV144" s="11">
        <v>3120</v>
      </c>
      <c r="AW144" s="11">
        <v>3244.8</v>
      </c>
      <c r="AX144" s="11"/>
      <c r="AY144" s="11"/>
      <c r="AZ144" s="11"/>
      <c r="BA144" s="11"/>
      <c r="BB144" s="11"/>
      <c r="BC144" s="11"/>
      <c r="BD144" s="11"/>
      <c r="BE144" s="11"/>
      <c r="BF144" s="11"/>
      <c r="BG144" s="11">
        <v>3244.8</v>
      </c>
      <c r="BH144" s="8"/>
    </row>
    <row r="145" spans="1:60" ht="47.25" x14ac:dyDescent="0.25">
      <c r="A145" s="12" t="s">
        <v>185</v>
      </c>
      <c r="B145" s="13" t="s">
        <v>23</v>
      </c>
      <c r="C145" s="13" t="s">
        <v>71</v>
      </c>
      <c r="D145" s="13" t="s">
        <v>66</v>
      </c>
      <c r="E145" s="13" t="s">
        <v>184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 t="s">
        <v>186</v>
      </c>
      <c r="U145" s="13"/>
      <c r="V145" s="14"/>
      <c r="W145" s="14"/>
      <c r="X145" s="14"/>
      <c r="Y145" s="14"/>
      <c r="Z145" s="12"/>
      <c r="AA145" s="15">
        <v>3000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>
        <v>3000</v>
      </c>
      <c r="AL145" s="15">
        <v>3120</v>
      </c>
      <c r="AM145" s="15"/>
      <c r="AN145" s="15"/>
      <c r="AO145" s="15"/>
      <c r="AP145" s="15"/>
      <c r="AQ145" s="15"/>
      <c r="AR145" s="15"/>
      <c r="AS145" s="15"/>
      <c r="AT145" s="15"/>
      <c r="AU145" s="15"/>
      <c r="AV145" s="15">
        <v>3120</v>
      </c>
      <c r="AW145" s="15">
        <v>3244.8</v>
      </c>
      <c r="AX145" s="15"/>
      <c r="AY145" s="15"/>
      <c r="AZ145" s="15"/>
      <c r="BA145" s="15"/>
      <c r="BB145" s="15"/>
      <c r="BC145" s="15"/>
      <c r="BD145" s="15"/>
      <c r="BE145" s="15"/>
      <c r="BF145" s="15"/>
      <c r="BG145" s="15">
        <v>3244.8</v>
      </c>
      <c r="BH145" s="12"/>
    </row>
    <row r="146" spans="1:60" ht="15.75" x14ac:dyDescent="0.25">
      <c r="A146" s="5" t="s">
        <v>187</v>
      </c>
      <c r="B146" s="4" t="s">
        <v>23</v>
      </c>
      <c r="C146" s="4" t="s">
        <v>52</v>
      </c>
      <c r="D146" s="4" t="s">
        <v>26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5"/>
      <c r="AA146" s="7">
        <v>4922.3</v>
      </c>
      <c r="AB146" s="7"/>
      <c r="AC146" s="7"/>
      <c r="AD146" s="7"/>
      <c r="AE146" s="7"/>
      <c r="AF146" s="7"/>
      <c r="AG146" s="7"/>
      <c r="AH146" s="7"/>
      <c r="AI146" s="7"/>
      <c r="AJ146" s="7"/>
      <c r="AK146" s="7">
        <v>4922.3</v>
      </c>
      <c r="AL146" s="7">
        <v>17821</v>
      </c>
      <c r="AM146" s="7"/>
      <c r="AN146" s="7"/>
      <c r="AO146" s="7"/>
      <c r="AP146" s="7"/>
      <c r="AQ146" s="7"/>
      <c r="AR146" s="7"/>
      <c r="AS146" s="7"/>
      <c r="AT146" s="7"/>
      <c r="AU146" s="7"/>
      <c r="AV146" s="7">
        <v>17821</v>
      </c>
      <c r="AW146" s="7">
        <v>12403.6</v>
      </c>
      <c r="AX146" s="7"/>
      <c r="AY146" s="7"/>
      <c r="AZ146" s="7"/>
      <c r="BA146" s="7"/>
      <c r="BB146" s="7"/>
      <c r="BC146" s="7"/>
      <c r="BD146" s="7"/>
      <c r="BE146" s="7"/>
      <c r="BF146" s="7"/>
      <c r="BG146" s="7">
        <v>12403.6</v>
      </c>
      <c r="BH146" s="5"/>
    </row>
    <row r="147" spans="1:60" ht="15.75" x14ac:dyDescent="0.25">
      <c r="A147" s="5" t="s">
        <v>188</v>
      </c>
      <c r="B147" s="4" t="s">
        <v>23</v>
      </c>
      <c r="C147" s="4" t="s">
        <v>52</v>
      </c>
      <c r="D147" s="4" t="s">
        <v>25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5"/>
      <c r="AA147" s="7">
        <v>4922.3</v>
      </c>
      <c r="AB147" s="7"/>
      <c r="AC147" s="7"/>
      <c r="AD147" s="7"/>
      <c r="AE147" s="7"/>
      <c r="AF147" s="7"/>
      <c r="AG147" s="7"/>
      <c r="AH147" s="7"/>
      <c r="AI147" s="7"/>
      <c r="AJ147" s="7"/>
      <c r="AK147" s="7">
        <v>4922.3</v>
      </c>
      <c r="AL147" s="7">
        <v>17821</v>
      </c>
      <c r="AM147" s="7"/>
      <c r="AN147" s="7"/>
      <c r="AO147" s="7"/>
      <c r="AP147" s="7"/>
      <c r="AQ147" s="7"/>
      <c r="AR147" s="7"/>
      <c r="AS147" s="7"/>
      <c r="AT147" s="7"/>
      <c r="AU147" s="7"/>
      <c r="AV147" s="7">
        <v>17821</v>
      </c>
      <c r="AW147" s="7">
        <v>12403.6</v>
      </c>
      <c r="AX147" s="7"/>
      <c r="AY147" s="7"/>
      <c r="AZ147" s="7"/>
      <c r="BA147" s="7"/>
      <c r="BB147" s="7"/>
      <c r="BC147" s="7"/>
      <c r="BD147" s="7"/>
      <c r="BE147" s="7"/>
      <c r="BF147" s="7"/>
      <c r="BG147" s="7">
        <v>12403.6</v>
      </c>
      <c r="BH147" s="5"/>
    </row>
    <row r="148" spans="1:60" ht="63" x14ac:dyDescent="0.25">
      <c r="A148" s="8" t="s">
        <v>189</v>
      </c>
      <c r="B148" s="9" t="s">
        <v>23</v>
      </c>
      <c r="C148" s="9" t="s">
        <v>52</v>
      </c>
      <c r="D148" s="9" t="s">
        <v>25</v>
      </c>
      <c r="E148" s="9" t="s">
        <v>190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0"/>
      <c r="W148" s="10"/>
      <c r="X148" s="10"/>
      <c r="Y148" s="10"/>
      <c r="Z148" s="8"/>
      <c r="AA148" s="11">
        <v>4060.3</v>
      </c>
      <c r="AB148" s="11"/>
      <c r="AC148" s="11"/>
      <c r="AD148" s="11"/>
      <c r="AE148" s="11"/>
      <c r="AF148" s="11"/>
      <c r="AG148" s="11"/>
      <c r="AH148" s="11"/>
      <c r="AI148" s="11"/>
      <c r="AJ148" s="11"/>
      <c r="AK148" s="11">
        <v>4060.3</v>
      </c>
      <c r="AL148" s="11">
        <v>4222.7</v>
      </c>
      <c r="AM148" s="11"/>
      <c r="AN148" s="11"/>
      <c r="AO148" s="11"/>
      <c r="AP148" s="11"/>
      <c r="AQ148" s="11"/>
      <c r="AR148" s="11"/>
      <c r="AS148" s="11"/>
      <c r="AT148" s="11"/>
      <c r="AU148" s="11"/>
      <c r="AV148" s="11">
        <v>4222.7</v>
      </c>
      <c r="AW148" s="11">
        <v>12391.6</v>
      </c>
      <c r="AX148" s="11"/>
      <c r="AY148" s="11"/>
      <c r="AZ148" s="11"/>
      <c r="BA148" s="11"/>
      <c r="BB148" s="11"/>
      <c r="BC148" s="11"/>
      <c r="BD148" s="11"/>
      <c r="BE148" s="11"/>
      <c r="BF148" s="11"/>
      <c r="BG148" s="11">
        <v>12391.6</v>
      </c>
      <c r="BH148" s="8"/>
    </row>
    <row r="149" spans="1:60" ht="94.5" x14ac:dyDescent="0.25">
      <c r="A149" s="12" t="s">
        <v>166</v>
      </c>
      <c r="B149" s="13" t="s">
        <v>23</v>
      </c>
      <c r="C149" s="13" t="s">
        <v>52</v>
      </c>
      <c r="D149" s="13" t="s">
        <v>25</v>
      </c>
      <c r="E149" s="13" t="s">
        <v>190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 t="s">
        <v>167</v>
      </c>
      <c r="U149" s="13"/>
      <c r="V149" s="14"/>
      <c r="W149" s="14"/>
      <c r="X149" s="14"/>
      <c r="Y149" s="14"/>
      <c r="Z149" s="12"/>
      <c r="AA149" s="15">
        <v>4060.3</v>
      </c>
      <c r="AB149" s="15"/>
      <c r="AC149" s="15"/>
      <c r="AD149" s="15"/>
      <c r="AE149" s="15"/>
      <c r="AF149" s="15"/>
      <c r="AG149" s="15"/>
      <c r="AH149" s="15"/>
      <c r="AI149" s="15"/>
      <c r="AJ149" s="15"/>
      <c r="AK149" s="15">
        <v>4060.3</v>
      </c>
      <c r="AL149" s="15">
        <v>4222.7</v>
      </c>
      <c r="AM149" s="15"/>
      <c r="AN149" s="15"/>
      <c r="AO149" s="15"/>
      <c r="AP149" s="15"/>
      <c r="AQ149" s="15"/>
      <c r="AR149" s="15"/>
      <c r="AS149" s="15"/>
      <c r="AT149" s="15"/>
      <c r="AU149" s="15"/>
      <c r="AV149" s="15">
        <v>4222.7</v>
      </c>
      <c r="AW149" s="15">
        <v>12391.6</v>
      </c>
      <c r="AX149" s="15"/>
      <c r="AY149" s="15"/>
      <c r="AZ149" s="15"/>
      <c r="BA149" s="15"/>
      <c r="BB149" s="15"/>
      <c r="BC149" s="15"/>
      <c r="BD149" s="15"/>
      <c r="BE149" s="15"/>
      <c r="BF149" s="15"/>
      <c r="BG149" s="15">
        <v>12391.6</v>
      </c>
      <c r="BH149" s="12"/>
    </row>
    <row r="150" spans="1:60" ht="94.5" x14ac:dyDescent="0.25">
      <c r="A150" s="8" t="s">
        <v>191</v>
      </c>
      <c r="B150" s="9" t="s">
        <v>23</v>
      </c>
      <c r="C150" s="9" t="s">
        <v>52</v>
      </c>
      <c r="D150" s="9" t="s">
        <v>25</v>
      </c>
      <c r="E150" s="9" t="s">
        <v>192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8"/>
      <c r="AA150" s="11">
        <v>12</v>
      </c>
      <c r="AB150" s="11"/>
      <c r="AC150" s="11"/>
      <c r="AD150" s="11"/>
      <c r="AE150" s="11"/>
      <c r="AF150" s="11"/>
      <c r="AG150" s="11"/>
      <c r="AH150" s="11"/>
      <c r="AI150" s="11"/>
      <c r="AJ150" s="11"/>
      <c r="AK150" s="11">
        <v>12</v>
      </c>
      <c r="AL150" s="11">
        <v>12</v>
      </c>
      <c r="AM150" s="11"/>
      <c r="AN150" s="11"/>
      <c r="AO150" s="11"/>
      <c r="AP150" s="11"/>
      <c r="AQ150" s="11"/>
      <c r="AR150" s="11"/>
      <c r="AS150" s="11"/>
      <c r="AT150" s="11"/>
      <c r="AU150" s="11"/>
      <c r="AV150" s="11">
        <v>12</v>
      </c>
      <c r="AW150" s="11">
        <v>12</v>
      </c>
      <c r="AX150" s="11"/>
      <c r="AY150" s="11"/>
      <c r="AZ150" s="11"/>
      <c r="BA150" s="11"/>
      <c r="BB150" s="11"/>
      <c r="BC150" s="11"/>
      <c r="BD150" s="11"/>
      <c r="BE150" s="11"/>
      <c r="BF150" s="11"/>
      <c r="BG150" s="11">
        <v>12</v>
      </c>
      <c r="BH150" s="8"/>
    </row>
    <row r="151" spans="1:60" ht="31.5" x14ac:dyDescent="0.25">
      <c r="A151" s="12" t="s">
        <v>157</v>
      </c>
      <c r="B151" s="13" t="s">
        <v>23</v>
      </c>
      <c r="C151" s="13" t="s">
        <v>52</v>
      </c>
      <c r="D151" s="13" t="s">
        <v>25</v>
      </c>
      <c r="E151" s="13" t="s">
        <v>192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 t="s">
        <v>158</v>
      </c>
      <c r="U151" s="13"/>
      <c r="V151" s="14"/>
      <c r="W151" s="14"/>
      <c r="X151" s="14"/>
      <c r="Y151" s="14"/>
      <c r="Z151" s="12"/>
      <c r="AA151" s="15">
        <v>12</v>
      </c>
      <c r="AB151" s="15"/>
      <c r="AC151" s="15"/>
      <c r="AD151" s="15"/>
      <c r="AE151" s="15"/>
      <c r="AF151" s="15"/>
      <c r="AG151" s="15"/>
      <c r="AH151" s="15"/>
      <c r="AI151" s="15"/>
      <c r="AJ151" s="15"/>
      <c r="AK151" s="15">
        <v>12</v>
      </c>
      <c r="AL151" s="15">
        <v>12</v>
      </c>
      <c r="AM151" s="15"/>
      <c r="AN151" s="15"/>
      <c r="AO151" s="15"/>
      <c r="AP151" s="15"/>
      <c r="AQ151" s="15"/>
      <c r="AR151" s="15"/>
      <c r="AS151" s="15"/>
      <c r="AT151" s="15"/>
      <c r="AU151" s="15"/>
      <c r="AV151" s="15">
        <v>12</v>
      </c>
      <c r="AW151" s="15">
        <v>12</v>
      </c>
      <c r="AX151" s="15"/>
      <c r="AY151" s="15"/>
      <c r="AZ151" s="15"/>
      <c r="BA151" s="15"/>
      <c r="BB151" s="15"/>
      <c r="BC151" s="15"/>
      <c r="BD151" s="15"/>
      <c r="BE151" s="15"/>
      <c r="BF151" s="15"/>
      <c r="BG151" s="15">
        <v>12</v>
      </c>
      <c r="BH151" s="12"/>
    </row>
    <row r="152" spans="1:60" ht="47.25" x14ac:dyDescent="0.25">
      <c r="A152" s="8" t="s">
        <v>193</v>
      </c>
      <c r="B152" s="9" t="s">
        <v>23</v>
      </c>
      <c r="C152" s="9" t="s">
        <v>52</v>
      </c>
      <c r="D152" s="9" t="s">
        <v>25</v>
      </c>
      <c r="E152" s="9" t="s">
        <v>194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0"/>
      <c r="W152" s="10"/>
      <c r="X152" s="10"/>
      <c r="Y152" s="10"/>
      <c r="Z152" s="8"/>
      <c r="AA152" s="11">
        <v>800</v>
      </c>
      <c r="AB152" s="11"/>
      <c r="AC152" s="11"/>
      <c r="AD152" s="11"/>
      <c r="AE152" s="11"/>
      <c r="AF152" s="11"/>
      <c r="AG152" s="11"/>
      <c r="AH152" s="11"/>
      <c r="AI152" s="11"/>
      <c r="AJ152" s="11"/>
      <c r="AK152" s="11">
        <v>800</v>
      </c>
      <c r="AL152" s="11">
        <v>12248.6</v>
      </c>
      <c r="AM152" s="11"/>
      <c r="AN152" s="11"/>
      <c r="AO152" s="11"/>
      <c r="AP152" s="11"/>
      <c r="AQ152" s="11"/>
      <c r="AR152" s="11"/>
      <c r="AS152" s="11"/>
      <c r="AT152" s="11"/>
      <c r="AU152" s="11"/>
      <c r="AV152" s="11">
        <v>12248.6</v>
      </c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8"/>
    </row>
    <row r="153" spans="1:60" ht="63" x14ac:dyDescent="0.25">
      <c r="A153" s="12" t="s">
        <v>128</v>
      </c>
      <c r="B153" s="13" t="s">
        <v>23</v>
      </c>
      <c r="C153" s="13" t="s">
        <v>52</v>
      </c>
      <c r="D153" s="13" t="s">
        <v>25</v>
      </c>
      <c r="E153" s="13" t="s">
        <v>194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 t="s">
        <v>129</v>
      </c>
      <c r="U153" s="13"/>
      <c r="V153" s="14"/>
      <c r="W153" s="14"/>
      <c r="X153" s="14"/>
      <c r="Y153" s="14"/>
      <c r="Z153" s="12"/>
      <c r="AA153" s="15">
        <v>800</v>
      </c>
      <c r="AB153" s="15"/>
      <c r="AC153" s="15"/>
      <c r="AD153" s="15"/>
      <c r="AE153" s="15"/>
      <c r="AF153" s="15"/>
      <c r="AG153" s="15"/>
      <c r="AH153" s="15"/>
      <c r="AI153" s="15"/>
      <c r="AJ153" s="15"/>
      <c r="AK153" s="15">
        <v>800</v>
      </c>
      <c r="AL153" s="15">
        <v>12248.6</v>
      </c>
      <c r="AM153" s="15"/>
      <c r="AN153" s="15"/>
      <c r="AO153" s="15"/>
      <c r="AP153" s="15"/>
      <c r="AQ153" s="15"/>
      <c r="AR153" s="15"/>
      <c r="AS153" s="15"/>
      <c r="AT153" s="15"/>
      <c r="AU153" s="15"/>
      <c r="AV153" s="15">
        <v>12248.6</v>
      </c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2"/>
    </row>
    <row r="154" spans="1:60" ht="31.5" x14ac:dyDescent="0.25">
      <c r="A154" s="8" t="s">
        <v>195</v>
      </c>
      <c r="B154" s="9" t="s">
        <v>23</v>
      </c>
      <c r="C154" s="9" t="s">
        <v>52</v>
      </c>
      <c r="D154" s="9" t="s">
        <v>25</v>
      </c>
      <c r="E154" s="9" t="s">
        <v>196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0"/>
      <c r="W154" s="10"/>
      <c r="X154" s="10"/>
      <c r="Y154" s="10"/>
      <c r="Z154" s="8"/>
      <c r="AA154" s="11">
        <v>50</v>
      </c>
      <c r="AB154" s="11"/>
      <c r="AC154" s="11"/>
      <c r="AD154" s="11"/>
      <c r="AE154" s="11"/>
      <c r="AF154" s="11"/>
      <c r="AG154" s="11"/>
      <c r="AH154" s="11"/>
      <c r="AI154" s="11"/>
      <c r="AJ154" s="11"/>
      <c r="AK154" s="11">
        <v>50</v>
      </c>
      <c r="AL154" s="11">
        <v>1337.7</v>
      </c>
      <c r="AM154" s="11"/>
      <c r="AN154" s="11"/>
      <c r="AO154" s="11"/>
      <c r="AP154" s="11"/>
      <c r="AQ154" s="11"/>
      <c r="AR154" s="11"/>
      <c r="AS154" s="11"/>
      <c r="AT154" s="11"/>
      <c r="AU154" s="11"/>
      <c r="AV154" s="11">
        <v>1337.7</v>
      </c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8"/>
    </row>
    <row r="155" spans="1:60" ht="63" x14ac:dyDescent="0.25">
      <c r="A155" s="12" t="s">
        <v>128</v>
      </c>
      <c r="B155" s="13" t="s">
        <v>23</v>
      </c>
      <c r="C155" s="13" t="s">
        <v>52</v>
      </c>
      <c r="D155" s="13" t="s">
        <v>25</v>
      </c>
      <c r="E155" s="13" t="s">
        <v>196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 t="s">
        <v>129</v>
      </c>
      <c r="U155" s="13"/>
      <c r="V155" s="14"/>
      <c r="W155" s="14"/>
      <c r="X155" s="14"/>
      <c r="Y155" s="14"/>
      <c r="Z155" s="12"/>
      <c r="AA155" s="15">
        <v>50</v>
      </c>
      <c r="AB155" s="15"/>
      <c r="AC155" s="15"/>
      <c r="AD155" s="15"/>
      <c r="AE155" s="15"/>
      <c r="AF155" s="15"/>
      <c r="AG155" s="15"/>
      <c r="AH155" s="15"/>
      <c r="AI155" s="15"/>
      <c r="AJ155" s="15"/>
      <c r="AK155" s="15">
        <v>50</v>
      </c>
      <c r="AL155" s="15">
        <v>1337.7</v>
      </c>
      <c r="AM155" s="15"/>
      <c r="AN155" s="15"/>
      <c r="AO155" s="15"/>
      <c r="AP155" s="15"/>
      <c r="AQ155" s="15"/>
      <c r="AR155" s="15"/>
      <c r="AS155" s="15"/>
      <c r="AT155" s="15"/>
      <c r="AU155" s="15"/>
      <c r="AV155" s="15">
        <v>1337.7</v>
      </c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2"/>
    </row>
    <row r="156" spans="1:60" ht="126" x14ac:dyDescent="0.25">
      <c r="A156" s="5" t="s">
        <v>198</v>
      </c>
      <c r="B156" s="4" t="s">
        <v>197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6"/>
      <c r="W156" s="6"/>
      <c r="X156" s="6"/>
      <c r="Y156" s="6"/>
      <c r="Z156" s="5"/>
      <c r="AA156" s="7">
        <v>5763.9</v>
      </c>
      <c r="AB156" s="7"/>
      <c r="AC156" s="7"/>
      <c r="AD156" s="7"/>
      <c r="AE156" s="7"/>
      <c r="AF156" s="7"/>
      <c r="AG156" s="7"/>
      <c r="AH156" s="7"/>
      <c r="AI156" s="7"/>
      <c r="AJ156" s="7"/>
      <c r="AK156" s="7">
        <f>5763.9-0.2</f>
        <v>5763.7</v>
      </c>
      <c r="AL156" s="7">
        <v>5919.2</v>
      </c>
      <c r="AM156" s="7"/>
      <c r="AN156" s="7"/>
      <c r="AO156" s="7"/>
      <c r="AP156" s="7"/>
      <c r="AQ156" s="7"/>
      <c r="AR156" s="7"/>
      <c r="AS156" s="7"/>
      <c r="AT156" s="7"/>
      <c r="AU156" s="7"/>
      <c r="AV156" s="7">
        <v>5919.2</v>
      </c>
      <c r="AW156" s="7">
        <v>6119.9</v>
      </c>
      <c r="AX156" s="7"/>
      <c r="AY156" s="7"/>
      <c r="AZ156" s="7"/>
      <c r="BA156" s="7"/>
      <c r="BB156" s="7"/>
      <c r="BC156" s="7"/>
      <c r="BD156" s="7"/>
      <c r="BE156" s="7"/>
      <c r="BF156" s="7"/>
      <c r="BG156" s="7">
        <v>6119.9</v>
      </c>
      <c r="BH156" s="5"/>
    </row>
    <row r="157" spans="1:60" ht="31.5" x14ac:dyDescent="0.25">
      <c r="A157" s="5" t="s">
        <v>27</v>
      </c>
      <c r="B157" s="4" t="s">
        <v>197</v>
      </c>
      <c r="C157" s="4" t="s">
        <v>25</v>
      </c>
      <c r="D157" s="4" t="s">
        <v>26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6"/>
      <c r="W157" s="6"/>
      <c r="X157" s="6"/>
      <c r="Y157" s="6"/>
      <c r="Z157" s="5"/>
      <c r="AA157" s="7">
        <v>5763.9</v>
      </c>
      <c r="AB157" s="7"/>
      <c r="AC157" s="7"/>
      <c r="AD157" s="7"/>
      <c r="AE157" s="7"/>
      <c r="AF157" s="7"/>
      <c r="AG157" s="7"/>
      <c r="AH157" s="7"/>
      <c r="AI157" s="7"/>
      <c r="AJ157" s="7"/>
      <c r="AK157" s="7">
        <f>5763.9-0.2</f>
        <v>5763.7</v>
      </c>
      <c r="AL157" s="7">
        <v>5919.2</v>
      </c>
      <c r="AM157" s="7"/>
      <c r="AN157" s="7"/>
      <c r="AO157" s="7"/>
      <c r="AP157" s="7"/>
      <c r="AQ157" s="7"/>
      <c r="AR157" s="7"/>
      <c r="AS157" s="7"/>
      <c r="AT157" s="7"/>
      <c r="AU157" s="7"/>
      <c r="AV157" s="7">
        <v>5919.2</v>
      </c>
      <c r="AW157" s="7">
        <v>6119.9</v>
      </c>
      <c r="AX157" s="7"/>
      <c r="AY157" s="7"/>
      <c r="AZ157" s="7"/>
      <c r="BA157" s="7"/>
      <c r="BB157" s="7"/>
      <c r="BC157" s="7"/>
      <c r="BD157" s="7"/>
      <c r="BE157" s="7"/>
      <c r="BF157" s="7"/>
      <c r="BG157" s="7">
        <v>6119.9</v>
      </c>
      <c r="BH157" s="5"/>
    </row>
    <row r="158" spans="1:60" ht="63" x14ac:dyDescent="0.25">
      <c r="A158" s="5" t="s">
        <v>199</v>
      </c>
      <c r="B158" s="4" t="s">
        <v>197</v>
      </c>
      <c r="C158" s="4" t="s">
        <v>25</v>
      </c>
      <c r="D158" s="4" t="s">
        <v>64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6"/>
      <c r="W158" s="6"/>
      <c r="X158" s="6"/>
      <c r="Y158" s="6"/>
      <c r="Z158" s="5"/>
      <c r="AA158" s="7">
        <v>2203</v>
      </c>
      <c r="AB158" s="7"/>
      <c r="AC158" s="7"/>
      <c r="AD158" s="7"/>
      <c r="AE158" s="7"/>
      <c r="AF158" s="7"/>
      <c r="AG158" s="7"/>
      <c r="AH158" s="7"/>
      <c r="AI158" s="7"/>
      <c r="AJ158" s="7"/>
      <c r="AK158" s="7">
        <f>2203-0.1</f>
        <v>2202.9</v>
      </c>
      <c r="AL158" s="7">
        <v>2290.5</v>
      </c>
      <c r="AM158" s="7"/>
      <c r="AN158" s="7"/>
      <c r="AO158" s="7"/>
      <c r="AP158" s="7"/>
      <c r="AQ158" s="7"/>
      <c r="AR158" s="7"/>
      <c r="AS158" s="7"/>
      <c r="AT158" s="7"/>
      <c r="AU158" s="7"/>
      <c r="AV158" s="7">
        <v>2290.5</v>
      </c>
      <c r="AW158" s="7">
        <v>2381.6</v>
      </c>
      <c r="AX158" s="7"/>
      <c r="AY158" s="7"/>
      <c r="AZ158" s="7"/>
      <c r="BA158" s="7"/>
      <c r="BB158" s="7"/>
      <c r="BC158" s="7"/>
      <c r="BD158" s="7"/>
      <c r="BE158" s="7"/>
      <c r="BF158" s="7"/>
      <c r="BG158" s="7">
        <v>2381.6</v>
      </c>
      <c r="BH158" s="5"/>
    </row>
    <row r="159" spans="1:60" ht="47.25" x14ac:dyDescent="0.25">
      <c r="A159" s="8" t="s">
        <v>30</v>
      </c>
      <c r="B159" s="9" t="s">
        <v>197</v>
      </c>
      <c r="C159" s="9" t="s">
        <v>25</v>
      </c>
      <c r="D159" s="9" t="s">
        <v>64</v>
      </c>
      <c r="E159" s="9" t="s">
        <v>31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0"/>
      <c r="W159" s="10"/>
      <c r="X159" s="10"/>
      <c r="Y159" s="10"/>
      <c r="Z159" s="8"/>
      <c r="AA159" s="11">
        <v>2203</v>
      </c>
      <c r="AB159" s="11"/>
      <c r="AC159" s="11"/>
      <c r="AD159" s="11"/>
      <c r="AE159" s="11"/>
      <c r="AF159" s="11"/>
      <c r="AG159" s="11"/>
      <c r="AH159" s="11"/>
      <c r="AI159" s="11"/>
      <c r="AJ159" s="11"/>
      <c r="AK159" s="11">
        <f>2203-0.1</f>
        <v>2202.9</v>
      </c>
      <c r="AL159" s="11">
        <v>2290.5</v>
      </c>
      <c r="AM159" s="11"/>
      <c r="AN159" s="11"/>
      <c r="AO159" s="11"/>
      <c r="AP159" s="11"/>
      <c r="AQ159" s="11"/>
      <c r="AR159" s="11"/>
      <c r="AS159" s="11"/>
      <c r="AT159" s="11"/>
      <c r="AU159" s="11"/>
      <c r="AV159" s="11">
        <v>2290.5</v>
      </c>
      <c r="AW159" s="11">
        <v>2381.6</v>
      </c>
      <c r="AX159" s="11"/>
      <c r="AY159" s="11"/>
      <c r="AZ159" s="11"/>
      <c r="BA159" s="11"/>
      <c r="BB159" s="11"/>
      <c r="BC159" s="11"/>
      <c r="BD159" s="11"/>
      <c r="BE159" s="11"/>
      <c r="BF159" s="11"/>
      <c r="BG159" s="11">
        <v>2381.6</v>
      </c>
      <c r="BH159" s="8"/>
    </row>
    <row r="160" spans="1:60" ht="31.5" x14ac:dyDescent="0.25">
      <c r="A160" s="12" t="s">
        <v>32</v>
      </c>
      <c r="B160" s="13" t="s">
        <v>197</v>
      </c>
      <c r="C160" s="13" t="s">
        <v>25</v>
      </c>
      <c r="D160" s="13" t="s">
        <v>64</v>
      </c>
      <c r="E160" s="13" t="s">
        <v>31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 t="s">
        <v>33</v>
      </c>
      <c r="U160" s="13"/>
      <c r="V160" s="14"/>
      <c r="W160" s="14"/>
      <c r="X160" s="14"/>
      <c r="Y160" s="14"/>
      <c r="Z160" s="12"/>
      <c r="AA160" s="15">
        <v>1692</v>
      </c>
      <c r="AB160" s="15"/>
      <c r="AC160" s="15"/>
      <c r="AD160" s="15"/>
      <c r="AE160" s="15"/>
      <c r="AF160" s="15"/>
      <c r="AG160" s="15"/>
      <c r="AH160" s="15"/>
      <c r="AI160" s="15"/>
      <c r="AJ160" s="15"/>
      <c r="AK160" s="15">
        <f>1692-0.1</f>
        <v>1691.9</v>
      </c>
      <c r="AL160" s="15">
        <v>1759.2</v>
      </c>
      <c r="AM160" s="15"/>
      <c r="AN160" s="15"/>
      <c r="AO160" s="15"/>
      <c r="AP160" s="15"/>
      <c r="AQ160" s="15"/>
      <c r="AR160" s="15"/>
      <c r="AS160" s="15"/>
      <c r="AT160" s="15"/>
      <c r="AU160" s="15"/>
      <c r="AV160" s="15">
        <v>1759.2</v>
      </c>
      <c r="AW160" s="15">
        <v>1829.2</v>
      </c>
      <c r="AX160" s="15"/>
      <c r="AY160" s="15"/>
      <c r="AZ160" s="15"/>
      <c r="BA160" s="15"/>
      <c r="BB160" s="15"/>
      <c r="BC160" s="15"/>
      <c r="BD160" s="15"/>
      <c r="BE160" s="15"/>
      <c r="BF160" s="15"/>
      <c r="BG160" s="15">
        <v>1829.2</v>
      </c>
      <c r="BH160" s="12"/>
    </row>
    <row r="161" spans="1:60" ht="78.75" x14ac:dyDescent="0.25">
      <c r="A161" s="12" t="s">
        <v>34</v>
      </c>
      <c r="B161" s="13" t="s">
        <v>197</v>
      </c>
      <c r="C161" s="13" t="s">
        <v>25</v>
      </c>
      <c r="D161" s="13" t="s">
        <v>64</v>
      </c>
      <c r="E161" s="13" t="s">
        <v>31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 t="s">
        <v>35</v>
      </c>
      <c r="U161" s="13"/>
      <c r="V161" s="14"/>
      <c r="W161" s="14"/>
      <c r="X161" s="14"/>
      <c r="Y161" s="14"/>
      <c r="Z161" s="12"/>
      <c r="AA161" s="15">
        <v>511</v>
      </c>
      <c r="AB161" s="15"/>
      <c r="AC161" s="15"/>
      <c r="AD161" s="15"/>
      <c r="AE161" s="15"/>
      <c r="AF161" s="15"/>
      <c r="AG161" s="15"/>
      <c r="AH161" s="15"/>
      <c r="AI161" s="15"/>
      <c r="AJ161" s="15"/>
      <c r="AK161" s="15">
        <v>511</v>
      </c>
      <c r="AL161" s="15">
        <v>531.29999999999995</v>
      </c>
      <c r="AM161" s="15"/>
      <c r="AN161" s="15"/>
      <c r="AO161" s="15"/>
      <c r="AP161" s="15"/>
      <c r="AQ161" s="15"/>
      <c r="AR161" s="15"/>
      <c r="AS161" s="15"/>
      <c r="AT161" s="15"/>
      <c r="AU161" s="15"/>
      <c r="AV161" s="15">
        <v>531.29999999999995</v>
      </c>
      <c r="AW161" s="15">
        <v>552.4</v>
      </c>
      <c r="AX161" s="15"/>
      <c r="AY161" s="15"/>
      <c r="AZ161" s="15"/>
      <c r="BA161" s="15"/>
      <c r="BB161" s="15"/>
      <c r="BC161" s="15"/>
      <c r="BD161" s="15"/>
      <c r="BE161" s="15"/>
      <c r="BF161" s="15"/>
      <c r="BG161" s="15">
        <v>552.4</v>
      </c>
      <c r="BH161" s="12"/>
    </row>
    <row r="162" spans="1:60" ht="78.75" x14ac:dyDescent="0.25">
      <c r="A162" s="5" t="s">
        <v>200</v>
      </c>
      <c r="B162" s="4" t="s">
        <v>197</v>
      </c>
      <c r="C162" s="4" t="s">
        <v>25</v>
      </c>
      <c r="D162" s="4" t="s">
        <v>66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6"/>
      <c r="W162" s="6"/>
      <c r="X162" s="6"/>
      <c r="Y162" s="6"/>
      <c r="Z162" s="5"/>
      <c r="AA162" s="7">
        <v>3560.9</v>
      </c>
      <c r="AB162" s="7"/>
      <c r="AC162" s="7"/>
      <c r="AD162" s="7"/>
      <c r="AE162" s="7"/>
      <c r="AF162" s="7"/>
      <c r="AG162" s="7"/>
      <c r="AH162" s="7"/>
      <c r="AI162" s="7"/>
      <c r="AJ162" s="7"/>
      <c r="AK162" s="7">
        <f>3560.9-0.1</f>
        <v>3560.8</v>
      </c>
      <c r="AL162" s="7">
        <v>3628.7</v>
      </c>
      <c r="AM162" s="7"/>
      <c r="AN162" s="7"/>
      <c r="AO162" s="7"/>
      <c r="AP162" s="7"/>
      <c r="AQ162" s="7"/>
      <c r="AR162" s="7"/>
      <c r="AS162" s="7"/>
      <c r="AT162" s="7"/>
      <c r="AU162" s="7"/>
      <c r="AV162" s="7">
        <v>3628.7</v>
      </c>
      <c r="AW162" s="7">
        <v>3738.3</v>
      </c>
      <c r="AX162" s="7"/>
      <c r="AY162" s="7"/>
      <c r="AZ162" s="7"/>
      <c r="BA162" s="7"/>
      <c r="BB162" s="7"/>
      <c r="BC162" s="7"/>
      <c r="BD162" s="7"/>
      <c r="BE162" s="7"/>
      <c r="BF162" s="7"/>
      <c r="BG162" s="7">
        <v>3738.3</v>
      </c>
      <c r="BH162" s="5"/>
    </row>
    <row r="163" spans="1:60" ht="31.5" x14ac:dyDescent="0.25">
      <c r="A163" s="8" t="s">
        <v>36</v>
      </c>
      <c r="B163" s="9" t="s">
        <v>197</v>
      </c>
      <c r="C163" s="9" t="s">
        <v>25</v>
      </c>
      <c r="D163" s="9" t="s">
        <v>66</v>
      </c>
      <c r="E163" s="9" t="s">
        <v>37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0"/>
      <c r="W163" s="10"/>
      <c r="X163" s="10"/>
      <c r="Y163" s="10"/>
      <c r="Z163" s="8"/>
      <c r="AA163" s="11">
        <v>3523.3</v>
      </c>
      <c r="AB163" s="11"/>
      <c r="AC163" s="11"/>
      <c r="AD163" s="11"/>
      <c r="AE163" s="11"/>
      <c r="AF163" s="11"/>
      <c r="AG163" s="11"/>
      <c r="AH163" s="11"/>
      <c r="AI163" s="11"/>
      <c r="AJ163" s="11"/>
      <c r="AK163" s="11">
        <f>3523.3-0.1</f>
        <v>3523.2000000000003</v>
      </c>
      <c r="AL163" s="11">
        <v>3628.7</v>
      </c>
      <c r="AM163" s="11"/>
      <c r="AN163" s="11"/>
      <c r="AO163" s="11"/>
      <c r="AP163" s="11"/>
      <c r="AQ163" s="11"/>
      <c r="AR163" s="11"/>
      <c r="AS163" s="11"/>
      <c r="AT163" s="11"/>
      <c r="AU163" s="11"/>
      <c r="AV163" s="11">
        <v>3628.7</v>
      </c>
      <c r="AW163" s="11">
        <v>3738.3</v>
      </c>
      <c r="AX163" s="11"/>
      <c r="AY163" s="11"/>
      <c r="AZ163" s="11"/>
      <c r="BA163" s="11"/>
      <c r="BB163" s="11"/>
      <c r="BC163" s="11"/>
      <c r="BD163" s="11"/>
      <c r="BE163" s="11"/>
      <c r="BF163" s="11"/>
      <c r="BG163" s="11">
        <v>3738.3</v>
      </c>
      <c r="BH163" s="8"/>
    </row>
    <row r="164" spans="1:60" ht="31.5" x14ac:dyDescent="0.25">
      <c r="A164" s="12" t="s">
        <v>32</v>
      </c>
      <c r="B164" s="13" t="s">
        <v>197</v>
      </c>
      <c r="C164" s="13" t="s">
        <v>25</v>
      </c>
      <c r="D164" s="13" t="s">
        <v>66</v>
      </c>
      <c r="E164" s="13" t="s">
        <v>37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 t="s">
        <v>33</v>
      </c>
      <c r="U164" s="13"/>
      <c r="V164" s="14"/>
      <c r="W164" s="14"/>
      <c r="X164" s="14"/>
      <c r="Y164" s="14"/>
      <c r="Z164" s="12"/>
      <c r="AA164" s="15">
        <v>1258.2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>
        <v>1258.2</v>
      </c>
      <c r="AL164" s="15">
        <v>1308.0999999999999</v>
      </c>
      <c r="AM164" s="15"/>
      <c r="AN164" s="15"/>
      <c r="AO164" s="15"/>
      <c r="AP164" s="15"/>
      <c r="AQ164" s="15"/>
      <c r="AR164" s="15"/>
      <c r="AS164" s="15"/>
      <c r="AT164" s="15"/>
      <c r="AU164" s="15"/>
      <c r="AV164" s="15">
        <v>1308.0999999999999</v>
      </c>
      <c r="AW164" s="15">
        <v>1360</v>
      </c>
      <c r="AX164" s="15"/>
      <c r="AY164" s="15"/>
      <c r="AZ164" s="15"/>
      <c r="BA164" s="15"/>
      <c r="BB164" s="15"/>
      <c r="BC164" s="15"/>
      <c r="BD164" s="15"/>
      <c r="BE164" s="15"/>
      <c r="BF164" s="15"/>
      <c r="BG164" s="15">
        <v>1360</v>
      </c>
      <c r="BH164" s="12"/>
    </row>
    <row r="165" spans="1:60" ht="47.25" x14ac:dyDescent="0.25">
      <c r="A165" s="12" t="s">
        <v>201</v>
      </c>
      <c r="B165" s="13" t="s">
        <v>197</v>
      </c>
      <c r="C165" s="13" t="s">
        <v>25</v>
      </c>
      <c r="D165" s="13" t="s">
        <v>66</v>
      </c>
      <c r="E165" s="13" t="s">
        <v>37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 t="s">
        <v>202</v>
      </c>
      <c r="U165" s="13"/>
      <c r="V165" s="14"/>
      <c r="W165" s="14"/>
      <c r="X165" s="14"/>
      <c r="Y165" s="14"/>
      <c r="Z165" s="12"/>
      <c r="AA165" s="15">
        <v>816</v>
      </c>
      <c r="AB165" s="15"/>
      <c r="AC165" s="15"/>
      <c r="AD165" s="15"/>
      <c r="AE165" s="15"/>
      <c r="AF165" s="15"/>
      <c r="AG165" s="15"/>
      <c r="AH165" s="15"/>
      <c r="AI165" s="15"/>
      <c r="AJ165" s="15"/>
      <c r="AK165" s="15">
        <v>816</v>
      </c>
      <c r="AL165" s="15">
        <v>816</v>
      </c>
      <c r="AM165" s="15"/>
      <c r="AN165" s="15"/>
      <c r="AO165" s="15"/>
      <c r="AP165" s="15"/>
      <c r="AQ165" s="15"/>
      <c r="AR165" s="15"/>
      <c r="AS165" s="15"/>
      <c r="AT165" s="15"/>
      <c r="AU165" s="15"/>
      <c r="AV165" s="15">
        <v>816</v>
      </c>
      <c r="AW165" s="15">
        <v>816</v>
      </c>
      <c r="AX165" s="15"/>
      <c r="AY165" s="15"/>
      <c r="AZ165" s="15"/>
      <c r="BA165" s="15"/>
      <c r="BB165" s="15"/>
      <c r="BC165" s="15"/>
      <c r="BD165" s="15"/>
      <c r="BE165" s="15"/>
      <c r="BF165" s="15"/>
      <c r="BG165" s="15">
        <v>816</v>
      </c>
      <c r="BH165" s="12"/>
    </row>
    <row r="166" spans="1:60" ht="78.75" x14ac:dyDescent="0.25">
      <c r="A166" s="12" t="s">
        <v>34</v>
      </c>
      <c r="B166" s="13" t="s">
        <v>197</v>
      </c>
      <c r="C166" s="13" t="s">
        <v>25</v>
      </c>
      <c r="D166" s="13" t="s">
        <v>66</v>
      </c>
      <c r="E166" s="13" t="s">
        <v>37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 t="s">
        <v>35</v>
      </c>
      <c r="U166" s="13"/>
      <c r="V166" s="14"/>
      <c r="W166" s="14"/>
      <c r="X166" s="14"/>
      <c r="Y166" s="14"/>
      <c r="Z166" s="12"/>
      <c r="AA166" s="15">
        <v>377.5</v>
      </c>
      <c r="AB166" s="15"/>
      <c r="AC166" s="15"/>
      <c r="AD166" s="15"/>
      <c r="AE166" s="15"/>
      <c r="AF166" s="15"/>
      <c r="AG166" s="15"/>
      <c r="AH166" s="15"/>
      <c r="AI166" s="15"/>
      <c r="AJ166" s="15"/>
      <c r="AK166" s="15">
        <v>377.5</v>
      </c>
      <c r="AL166" s="15">
        <v>392.6</v>
      </c>
      <c r="AM166" s="15"/>
      <c r="AN166" s="15"/>
      <c r="AO166" s="15"/>
      <c r="AP166" s="15"/>
      <c r="AQ166" s="15"/>
      <c r="AR166" s="15"/>
      <c r="AS166" s="15"/>
      <c r="AT166" s="15"/>
      <c r="AU166" s="15"/>
      <c r="AV166" s="15">
        <v>392.6</v>
      </c>
      <c r="AW166" s="15">
        <v>408.3</v>
      </c>
      <c r="AX166" s="15"/>
      <c r="AY166" s="15"/>
      <c r="AZ166" s="15"/>
      <c r="BA166" s="15"/>
      <c r="BB166" s="15"/>
      <c r="BC166" s="15"/>
      <c r="BD166" s="15"/>
      <c r="BE166" s="15"/>
      <c r="BF166" s="15"/>
      <c r="BG166" s="15">
        <v>408.3</v>
      </c>
      <c r="BH166" s="12"/>
    </row>
    <row r="167" spans="1:60" ht="15.75" x14ac:dyDescent="0.25">
      <c r="A167" s="12" t="s">
        <v>38</v>
      </c>
      <c r="B167" s="13" t="s">
        <v>197</v>
      </c>
      <c r="C167" s="13" t="s">
        <v>25</v>
      </c>
      <c r="D167" s="13" t="s">
        <v>66</v>
      </c>
      <c r="E167" s="13" t="s">
        <v>37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 t="s">
        <v>39</v>
      </c>
      <c r="U167" s="13"/>
      <c r="V167" s="14"/>
      <c r="W167" s="14"/>
      <c r="X167" s="14"/>
      <c r="Y167" s="14"/>
      <c r="Z167" s="12"/>
      <c r="AA167" s="15">
        <v>1051.7</v>
      </c>
      <c r="AB167" s="15"/>
      <c r="AC167" s="15"/>
      <c r="AD167" s="15"/>
      <c r="AE167" s="15"/>
      <c r="AF167" s="15"/>
      <c r="AG167" s="15"/>
      <c r="AH167" s="15"/>
      <c r="AI167" s="15"/>
      <c r="AJ167" s="15"/>
      <c r="AK167" s="15">
        <v>1051.7</v>
      </c>
      <c r="AL167" s="15">
        <v>1091.5999999999999</v>
      </c>
      <c r="AM167" s="15"/>
      <c r="AN167" s="15"/>
      <c r="AO167" s="15"/>
      <c r="AP167" s="15"/>
      <c r="AQ167" s="15"/>
      <c r="AR167" s="15"/>
      <c r="AS167" s="15"/>
      <c r="AT167" s="15"/>
      <c r="AU167" s="15"/>
      <c r="AV167" s="15">
        <v>1091.5999999999999</v>
      </c>
      <c r="AW167" s="15">
        <v>1133</v>
      </c>
      <c r="AX167" s="15"/>
      <c r="AY167" s="15"/>
      <c r="AZ167" s="15"/>
      <c r="BA167" s="15"/>
      <c r="BB167" s="15"/>
      <c r="BC167" s="15"/>
      <c r="BD167" s="15"/>
      <c r="BE167" s="15"/>
      <c r="BF167" s="15"/>
      <c r="BG167" s="15">
        <v>1133</v>
      </c>
      <c r="BH167" s="12"/>
    </row>
    <row r="168" spans="1:60" ht="15.75" x14ac:dyDescent="0.25">
      <c r="A168" s="12" t="s">
        <v>44</v>
      </c>
      <c r="B168" s="13" t="s">
        <v>197</v>
      </c>
      <c r="C168" s="13" t="s">
        <v>25</v>
      </c>
      <c r="D168" s="13" t="s">
        <v>66</v>
      </c>
      <c r="E168" s="13" t="s">
        <v>37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 t="s">
        <v>45</v>
      </c>
      <c r="U168" s="13"/>
      <c r="V168" s="14"/>
      <c r="W168" s="14"/>
      <c r="X168" s="14"/>
      <c r="Y168" s="14"/>
      <c r="Z168" s="12"/>
      <c r="AA168" s="15">
        <v>19.899999999999999</v>
      </c>
      <c r="AB168" s="15"/>
      <c r="AC168" s="15"/>
      <c r="AD168" s="15"/>
      <c r="AE168" s="15"/>
      <c r="AF168" s="15"/>
      <c r="AG168" s="15"/>
      <c r="AH168" s="15"/>
      <c r="AI168" s="15"/>
      <c r="AJ168" s="15"/>
      <c r="AK168" s="15">
        <f>19.9-0.1</f>
        <v>19.799999999999997</v>
      </c>
      <c r="AL168" s="15">
        <v>20.399999999999999</v>
      </c>
      <c r="AM168" s="15"/>
      <c r="AN168" s="15"/>
      <c r="AO168" s="15"/>
      <c r="AP168" s="15"/>
      <c r="AQ168" s="15"/>
      <c r="AR168" s="15"/>
      <c r="AS168" s="15"/>
      <c r="AT168" s="15"/>
      <c r="AU168" s="15"/>
      <c r="AV168" s="15">
        <v>20.399999999999999</v>
      </c>
      <c r="AW168" s="15">
        <v>21</v>
      </c>
      <c r="AX168" s="15"/>
      <c r="AY168" s="15"/>
      <c r="AZ168" s="15"/>
      <c r="BA168" s="15"/>
      <c r="BB168" s="15"/>
      <c r="BC168" s="15"/>
      <c r="BD168" s="15"/>
      <c r="BE168" s="15"/>
      <c r="BF168" s="15"/>
      <c r="BG168" s="15">
        <v>21</v>
      </c>
      <c r="BH168" s="12"/>
    </row>
    <row r="169" spans="1:60" ht="63" x14ac:dyDescent="0.25">
      <c r="A169" s="8" t="s">
        <v>203</v>
      </c>
      <c r="B169" s="9" t="s">
        <v>197</v>
      </c>
      <c r="C169" s="9" t="s">
        <v>25</v>
      </c>
      <c r="D169" s="9" t="s">
        <v>66</v>
      </c>
      <c r="E169" s="9" t="s">
        <v>204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10"/>
      <c r="W169" s="10"/>
      <c r="X169" s="10"/>
      <c r="Y169" s="10"/>
      <c r="Z169" s="8"/>
      <c r="AA169" s="11">
        <v>37.6</v>
      </c>
      <c r="AB169" s="11"/>
      <c r="AC169" s="11"/>
      <c r="AD169" s="11"/>
      <c r="AE169" s="11"/>
      <c r="AF169" s="11"/>
      <c r="AG169" s="11"/>
      <c r="AH169" s="11"/>
      <c r="AI169" s="11"/>
      <c r="AJ169" s="11"/>
      <c r="AK169" s="11">
        <v>37.6</v>
      </c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8"/>
    </row>
    <row r="170" spans="1:60" ht="15.75" x14ac:dyDescent="0.25">
      <c r="A170" s="17" t="s">
        <v>205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6"/>
      <c r="W170" s="6"/>
      <c r="X170" s="6"/>
      <c r="Y170" s="6"/>
      <c r="Z170" s="17"/>
      <c r="AA170" s="7">
        <v>158402</v>
      </c>
      <c r="AB170" s="7">
        <v>328.5</v>
      </c>
      <c r="AC170" s="7">
        <v>4284.5</v>
      </c>
      <c r="AD170" s="7"/>
      <c r="AE170" s="7">
        <v>2872.5</v>
      </c>
      <c r="AF170" s="7"/>
      <c r="AG170" s="7"/>
      <c r="AH170" s="7"/>
      <c r="AI170" s="7"/>
      <c r="AJ170" s="7"/>
      <c r="AK170" s="7">
        <f>158402-0.5</f>
        <v>158401.5</v>
      </c>
      <c r="AL170" s="7">
        <v>156490.4</v>
      </c>
      <c r="AM170" s="7">
        <v>339.9</v>
      </c>
      <c r="AN170" s="7">
        <v>2165.4</v>
      </c>
      <c r="AO170" s="7"/>
      <c r="AP170" s="7">
        <v>2165</v>
      </c>
      <c r="AQ170" s="7"/>
      <c r="AR170" s="7"/>
      <c r="AS170" s="7"/>
      <c r="AT170" s="7"/>
      <c r="AU170" s="7"/>
      <c r="AV170" s="7">
        <f>156490.4-0.1</f>
        <v>156490.29999999999</v>
      </c>
      <c r="AW170" s="7">
        <v>150147.5</v>
      </c>
      <c r="AX170" s="7"/>
      <c r="AY170" s="7">
        <v>2045.1</v>
      </c>
      <c r="AZ170" s="7"/>
      <c r="BA170" s="7">
        <v>2124.9</v>
      </c>
      <c r="BB170" s="7"/>
      <c r="BC170" s="7"/>
      <c r="BD170" s="7"/>
      <c r="BE170" s="7"/>
      <c r="BF170" s="7"/>
      <c r="BG170" s="7">
        <f>150147.5+0.1</f>
        <v>150147.6</v>
      </c>
      <c r="BH170" s="17"/>
    </row>
  </sheetData>
  <mergeCells count="47">
    <mergeCell ref="E9:S10"/>
    <mergeCell ref="BD9:BD10"/>
    <mergeCell ref="T9:T10"/>
    <mergeCell ref="AR9:AR10"/>
    <mergeCell ref="AP9:AP10"/>
    <mergeCell ref="V9:V10"/>
    <mergeCell ref="BB9:BB10"/>
    <mergeCell ref="AV9:AV10"/>
    <mergeCell ref="W9:W10"/>
    <mergeCell ref="AT9:AT10"/>
    <mergeCell ref="B9:B10"/>
    <mergeCell ref="Y9:Y10"/>
    <mergeCell ref="AX9:AX10"/>
    <mergeCell ref="AM9:AM10"/>
    <mergeCell ref="AO9:AO10"/>
    <mergeCell ref="C9:C10"/>
    <mergeCell ref="AZ9:AZ10"/>
    <mergeCell ref="BF9:BF10"/>
    <mergeCell ref="AY9:AY10"/>
    <mergeCell ref="AN9:AN10"/>
    <mergeCell ref="BE9:BE10"/>
    <mergeCell ref="BA9:BA10"/>
    <mergeCell ref="A6:BH6"/>
    <mergeCell ref="BG9:BG10"/>
    <mergeCell ref="AU9:AU10"/>
    <mergeCell ref="AS9:AS10"/>
    <mergeCell ref="D9:D10"/>
    <mergeCell ref="BC9:BC10"/>
    <mergeCell ref="X9:X10"/>
    <mergeCell ref="AW9:AW10"/>
    <mergeCell ref="AQ9:AQ10"/>
    <mergeCell ref="AL9:AL10"/>
    <mergeCell ref="U9:U10"/>
    <mergeCell ref="BH9:BH10"/>
    <mergeCell ref="A9:A10"/>
    <mergeCell ref="Z9:Z10"/>
    <mergeCell ref="AK9:AK10"/>
    <mergeCell ref="AF9:AF10"/>
    <mergeCell ref="AA9:AA10"/>
    <mergeCell ref="AE9:AE10"/>
    <mergeCell ref="AD9:AD10"/>
    <mergeCell ref="AC9:AC10"/>
    <mergeCell ref="AB9:AB10"/>
    <mergeCell ref="AG9:AG10"/>
    <mergeCell ref="AH9:AH10"/>
    <mergeCell ref="AI9:AI10"/>
    <mergeCell ref="AJ9:AJ10"/>
  </mergeCells>
  <phoneticPr fontId="7" type="noConversion"/>
  <pageMargins left="0.78740157480314965" right="0.39370078740157483" top="0.78740157480314965" bottom="0.78740157480314965" header="0" footer="0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НАТАЛЬЯ ОВСЯННИКОВА</cp:lastModifiedBy>
  <cp:lastPrinted>2023-11-07T13:53:21Z</cp:lastPrinted>
  <dcterms:created xsi:type="dcterms:W3CDTF">2023-11-07T11:37:11Z</dcterms:created>
  <dcterms:modified xsi:type="dcterms:W3CDTF">2023-11-07T13:53:45Z</dcterms:modified>
</cp:coreProperties>
</file>